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onen\Desktop\Tanja\Constanze Elter\Freiberufler Links\"/>
    </mc:Choice>
  </mc:AlternateContent>
  <bookViews>
    <workbookView xWindow="0" yWindow="0" windowWidth="23040" windowHeight="9384"/>
  </bookViews>
  <sheets>
    <sheet name="Anleitung" sheetId="5" r:id="rId1"/>
    <sheet name="Umsatz Plandaten" sheetId="1" r:id="rId2"/>
    <sheet name="Liquiditätsplan" sheetId="2" r:id="rId3"/>
    <sheet name="Tabelle weitere Planung" sheetId="4" r:id="rId4"/>
  </sheets>
  <definedNames>
    <definedName name="_xlnm.Print_Titles" localSheetId="3">'Tabelle weitere Planung'!$3:$3</definedName>
    <definedName name="OLE_LINK1" localSheetId="0">Anleitung!$K$6</definedName>
  </definedNames>
  <calcPr calcId="152511"/>
</workbook>
</file>

<file path=xl/calcChain.xml><?xml version="1.0" encoding="utf-8"?>
<calcChain xmlns="http://schemas.openxmlformats.org/spreadsheetml/2006/main">
  <c r="C1" i="2" l="1"/>
  <c r="C5" i="1"/>
  <c r="C4" i="2"/>
  <c r="E29" i="1"/>
  <c r="F43" i="1" s="1"/>
  <c r="F22" i="2"/>
  <c r="E11" i="1"/>
  <c r="C22" i="2"/>
  <c r="C42" i="2"/>
  <c r="D42" i="2"/>
  <c r="E42" i="2"/>
  <c r="F42" i="2"/>
  <c r="G42" i="2"/>
  <c r="C47" i="2"/>
  <c r="D47" i="2"/>
  <c r="E47" i="2"/>
  <c r="F47" i="2"/>
  <c r="G47" i="2"/>
  <c r="O53" i="2"/>
  <c r="O50" i="2"/>
  <c r="O49" i="2"/>
  <c r="O48" i="2"/>
  <c r="O46" i="2"/>
  <c r="O45" i="2"/>
  <c r="O44" i="2"/>
  <c r="O43" i="2"/>
  <c r="O42" i="2" s="1"/>
  <c r="O41" i="2"/>
  <c r="O40" i="2"/>
  <c r="O39" i="2"/>
  <c r="O38" i="2"/>
  <c r="O37" i="2"/>
  <c r="O36" i="2"/>
  <c r="O35" i="2"/>
  <c r="O34" i="2"/>
  <c r="O33" i="2"/>
  <c r="O32" i="2"/>
  <c r="O31" i="2"/>
  <c r="O30" i="2"/>
  <c r="O27" i="2"/>
  <c r="O26" i="2"/>
  <c r="O25" i="2"/>
  <c r="O24" i="2"/>
  <c r="O23" i="2"/>
  <c r="O22" i="2" s="1"/>
  <c r="O19" i="2"/>
  <c r="O18" i="2"/>
  <c r="O17" i="2" s="1"/>
  <c r="O16" i="2"/>
  <c r="O15" i="2"/>
  <c r="O13" i="2"/>
  <c r="O12" i="2" s="1"/>
  <c r="O10" i="2"/>
  <c r="O11" i="2"/>
  <c r="O6" i="2"/>
  <c r="O5" i="2"/>
  <c r="D5" i="1"/>
  <c r="D22" i="2"/>
  <c r="E22" i="2"/>
  <c r="G22" i="2"/>
  <c r="H22" i="2"/>
  <c r="I22" i="2"/>
  <c r="J22" i="2"/>
  <c r="K22" i="2"/>
  <c r="L22" i="2"/>
  <c r="M22" i="2"/>
  <c r="N22" i="2"/>
  <c r="H42" i="2"/>
  <c r="I42" i="2"/>
  <c r="J42" i="2"/>
  <c r="K42" i="2"/>
  <c r="L42" i="2"/>
  <c r="M42" i="2"/>
  <c r="N42" i="2"/>
  <c r="H47" i="2"/>
  <c r="I47" i="2"/>
  <c r="J47" i="2"/>
  <c r="K47" i="2"/>
  <c r="L47" i="2"/>
  <c r="M47" i="2"/>
  <c r="N47" i="2"/>
  <c r="D17" i="2"/>
  <c r="E17" i="2"/>
  <c r="F17" i="2"/>
  <c r="G17" i="2"/>
  <c r="H17" i="2"/>
  <c r="I17" i="2"/>
  <c r="J17" i="2"/>
  <c r="K17" i="2"/>
  <c r="L17" i="2"/>
  <c r="M17" i="2"/>
  <c r="N17" i="2"/>
  <c r="C17" i="2"/>
  <c r="D14" i="2"/>
  <c r="E14" i="2"/>
  <c r="F14" i="2"/>
  <c r="G14" i="2"/>
  <c r="H14" i="2"/>
  <c r="I14" i="2"/>
  <c r="J14" i="2"/>
  <c r="K14" i="2"/>
  <c r="L14" i="2"/>
  <c r="M14" i="2"/>
  <c r="N14" i="2"/>
  <c r="C14" i="2"/>
  <c r="D12" i="2"/>
  <c r="E12" i="2"/>
  <c r="F12" i="2"/>
  <c r="G12" i="2"/>
  <c r="H12" i="2"/>
  <c r="I12" i="2"/>
  <c r="J12" i="2"/>
  <c r="K12" i="2"/>
  <c r="L12" i="2"/>
  <c r="M12" i="2"/>
  <c r="N12" i="2"/>
  <c r="C12" i="2"/>
  <c r="G38" i="1"/>
  <c r="E37" i="1"/>
  <c r="E36" i="1"/>
  <c r="E35" i="1"/>
  <c r="E34" i="1"/>
  <c r="D28" i="1"/>
  <c r="D52" i="2" s="1"/>
  <c r="O27" i="1"/>
  <c r="H28" i="1"/>
  <c r="H29" i="1"/>
  <c r="K45" i="1"/>
  <c r="I28" i="1"/>
  <c r="I29" i="1"/>
  <c r="L45" i="1" s="1"/>
  <c r="L28" i="1"/>
  <c r="L29" i="1"/>
  <c r="O45" i="1" s="1"/>
  <c r="C28" i="1"/>
  <c r="C29" i="1" s="1"/>
  <c r="N28" i="1"/>
  <c r="N29" i="1"/>
  <c r="Q45" i="1" s="1"/>
  <c r="Q46" i="1" s="1"/>
  <c r="M28" i="1"/>
  <c r="M29" i="1"/>
  <c r="P45" i="1" s="1"/>
  <c r="K28" i="1"/>
  <c r="K29" i="1" s="1"/>
  <c r="J28" i="1"/>
  <c r="J29" i="1"/>
  <c r="M45" i="1" s="1"/>
  <c r="G28" i="1"/>
  <c r="G52" i="2" s="1"/>
  <c r="G51" i="2" s="1"/>
  <c r="F28" i="1"/>
  <c r="E28" i="1"/>
  <c r="G15" i="1"/>
  <c r="E12" i="1"/>
  <c r="E13" i="1"/>
  <c r="E14" i="1"/>
  <c r="O4" i="1"/>
  <c r="E5" i="1"/>
  <c r="F5" i="1"/>
  <c r="F52" i="2" s="1"/>
  <c r="F51" i="2" s="1"/>
  <c r="G5" i="1"/>
  <c r="H5" i="1"/>
  <c r="H52" i="2" s="1"/>
  <c r="H51" i="2" s="1"/>
  <c r="I5" i="1"/>
  <c r="I52" i="2" s="1"/>
  <c r="I51" i="2" s="1"/>
  <c r="J5" i="1"/>
  <c r="J52" i="2" s="1"/>
  <c r="J51" i="2" s="1"/>
  <c r="K5" i="1"/>
  <c r="L5" i="1"/>
  <c r="L52" i="2" s="1"/>
  <c r="L51" i="2" s="1"/>
  <c r="M5" i="1"/>
  <c r="N5" i="1"/>
  <c r="N52" i="2" s="1"/>
  <c r="N51" i="2" s="1"/>
  <c r="E6" i="1"/>
  <c r="E18" i="1"/>
  <c r="G6" i="1"/>
  <c r="G18" i="1"/>
  <c r="G19" i="1" s="1"/>
  <c r="I6" i="1"/>
  <c r="I18" i="1" s="1"/>
  <c r="K6" i="1"/>
  <c r="L20" i="1" s="1"/>
  <c r="M6" i="1"/>
  <c r="O21" i="1" s="1"/>
  <c r="M18" i="1"/>
  <c r="M19" i="1" s="1"/>
  <c r="O14" i="2"/>
  <c r="C52" i="2"/>
  <c r="C51" i="2" s="1"/>
  <c r="G29" i="1"/>
  <c r="G41" i="1" s="1"/>
  <c r="F29" i="1"/>
  <c r="H44" i="1" s="1"/>
  <c r="I45" i="1"/>
  <c r="D29" i="1"/>
  <c r="D41" i="1" s="1"/>
  <c r="N6" i="1"/>
  <c r="N18" i="1" s="1"/>
  <c r="J6" i="1"/>
  <c r="L21" i="1" s="1"/>
  <c r="F6" i="1"/>
  <c r="I22" i="1" s="1"/>
  <c r="L6" i="1"/>
  <c r="N21" i="1" s="1"/>
  <c r="H6" i="1"/>
  <c r="H18" i="1" s="1"/>
  <c r="H19" i="1" s="1"/>
  <c r="J21" i="1"/>
  <c r="E41" i="1"/>
  <c r="E42" i="1" s="1"/>
  <c r="F41" i="1"/>
  <c r="F42" i="1" s="1"/>
  <c r="H41" i="1"/>
  <c r="H42" i="1" s="1"/>
  <c r="I41" i="1"/>
  <c r="I42" i="1"/>
  <c r="J41" i="1"/>
  <c r="L41" i="1"/>
  <c r="L42" i="1" s="1"/>
  <c r="M41" i="1"/>
  <c r="M42" i="1" s="1"/>
  <c r="G43" i="1"/>
  <c r="I43" i="1"/>
  <c r="J43" i="1"/>
  <c r="K43" i="1"/>
  <c r="N43" i="1"/>
  <c r="G44" i="1"/>
  <c r="J44" i="1"/>
  <c r="K44" i="1"/>
  <c r="G21" i="1"/>
  <c r="I21" i="1"/>
  <c r="K21" i="1"/>
  <c r="H22" i="1"/>
  <c r="J22" i="1"/>
  <c r="K22" i="1"/>
  <c r="L22" i="1"/>
  <c r="Q22" i="1"/>
  <c r="Q23" i="1" s="1"/>
  <c r="N20" i="1"/>
  <c r="J20" i="1"/>
  <c r="H20" i="1"/>
  <c r="F20" i="1"/>
  <c r="C6" i="1"/>
  <c r="C18" i="1" s="1"/>
  <c r="D20" i="1"/>
  <c r="D6" i="1"/>
  <c r="E20" i="1"/>
  <c r="F21" i="1"/>
  <c r="G22" i="1"/>
  <c r="J42" i="1"/>
  <c r="L18" i="1"/>
  <c r="M20" i="1"/>
  <c r="O22" i="1"/>
  <c r="M22" i="1"/>
  <c r="M52" i="2"/>
  <c r="M51" i="2" s="1"/>
  <c r="E19" i="1"/>
  <c r="K18" i="1"/>
  <c r="K19" i="1" s="1"/>
  <c r="M21" i="1"/>
  <c r="N22" i="1"/>
  <c r="I20" i="1"/>
  <c r="L19" i="1"/>
  <c r="C41" i="1" l="1"/>
  <c r="C42" i="1" s="1"/>
  <c r="C46" i="1" s="1"/>
  <c r="D43" i="1"/>
  <c r="E44" i="1"/>
  <c r="F45" i="1"/>
  <c r="L23" i="1"/>
  <c r="L9" i="2" s="1"/>
  <c r="L8" i="2" s="1"/>
  <c r="L7" i="2" s="1"/>
  <c r="O5" i="1"/>
  <c r="K20" i="1"/>
  <c r="K23" i="1" s="1"/>
  <c r="K9" i="2" s="1"/>
  <c r="K8" i="2" s="1"/>
  <c r="K7" i="2" s="1"/>
  <c r="P22" i="1"/>
  <c r="M43" i="1"/>
  <c r="I46" i="1"/>
  <c r="I29" i="2" s="1"/>
  <c r="I28" i="2" s="1"/>
  <c r="I21" i="2" s="1"/>
  <c r="K52" i="2"/>
  <c r="K51" i="2" s="1"/>
  <c r="L44" i="1"/>
  <c r="O28" i="1"/>
  <c r="J18" i="1"/>
  <c r="J19" i="1" s="1"/>
  <c r="J23" i="1" s="1"/>
  <c r="J9" i="2" s="1"/>
  <c r="J8" i="2" s="1"/>
  <c r="J7" i="2" s="1"/>
  <c r="O6" i="1"/>
  <c r="I44" i="1"/>
  <c r="E23" i="1"/>
  <c r="E9" i="2" s="1"/>
  <c r="E8" i="2" s="1"/>
  <c r="E7" i="2" s="1"/>
  <c r="D18" i="1"/>
  <c r="D19" i="1" s="1"/>
  <c r="D23" i="1" s="1"/>
  <c r="D9" i="2" s="1"/>
  <c r="D8" i="2" s="1"/>
  <c r="D7" i="2" s="1"/>
  <c r="E21" i="1"/>
  <c r="G20" i="1"/>
  <c r="N44" i="1"/>
  <c r="G45" i="1"/>
  <c r="J45" i="1"/>
  <c r="J46" i="1" s="1"/>
  <c r="J29" i="2" s="1"/>
  <c r="J28" i="2" s="1"/>
  <c r="J21" i="2" s="1"/>
  <c r="J54" i="2" s="1"/>
  <c r="O47" i="2"/>
  <c r="O4" i="2"/>
  <c r="M46" i="1"/>
  <c r="M29" i="2" s="1"/>
  <c r="M28" i="2" s="1"/>
  <c r="M21" i="2" s="1"/>
  <c r="I19" i="1"/>
  <c r="I23" i="1"/>
  <c r="I9" i="2" s="1"/>
  <c r="I8" i="2" s="1"/>
  <c r="I7" i="2" s="1"/>
  <c r="C29" i="2"/>
  <c r="D42" i="1"/>
  <c r="D46" i="1" s="1"/>
  <c r="D29" i="2" s="1"/>
  <c r="D28" i="2" s="1"/>
  <c r="G42" i="1"/>
  <c r="N19" i="1"/>
  <c r="N23" i="1" s="1"/>
  <c r="N9" i="2" s="1"/>
  <c r="N8" i="2" s="1"/>
  <c r="N7" i="2" s="1"/>
  <c r="C19" i="1"/>
  <c r="L43" i="1"/>
  <c r="L46" i="1" s="1"/>
  <c r="L29" i="2" s="1"/>
  <c r="L28" i="2" s="1"/>
  <c r="L21" i="2" s="1"/>
  <c r="L54" i="2" s="1"/>
  <c r="O29" i="1"/>
  <c r="K41" i="1"/>
  <c r="M44" i="1"/>
  <c r="N45" i="1"/>
  <c r="D51" i="2"/>
  <c r="M23" i="1"/>
  <c r="M9" i="2" s="1"/>
  <c r="M8" i="2" s="1"/>
  <c r="M7" i="2" s="1"/>
  <c r="G23" i="1"/>
  <c r="G9" i="2" s="1"/>
  <c r="G8" i="2" s="1"/>
  <c r="G7" i="2" s="1"/>
  <c r="F22" i="1"/>
  <c r="R22" i="1" s="1"/>
  <c r="P44" i="1"/>
  <c r="P46" i="1" s="1"/>
  <c r="F44" i="1"/>
  <c r="H43" i="1"/>
  <c r="E43" i="1"/>
  <c r="E52" i="2"/>
  <c r="E51" i="2" s="1"/>
  <c r="O20" i="1"/>
  <c r="O23" i="1" s="1"/>
  <c r="P21" i="1"/>
  <c r="P23" i="1" s="1"/>
  <c r="H21" i="1"/>
  <c r="H23" i="1" s="1"/>
  <c r="H9" i="2" s="1"/>
  <c r="H8" i="2" s="1"/>
  <c r="H7" i="2" s="1"/>
  <c r="O44" i="1"/>
  <c r="R44" i="1" s="1"/>
  <c r="N41" i="1"/>
  <c r="F18" i="1"/>
  <c r="H45" i="1"/>
  <c r="O43" i="1"/>
  <c r="O46" i="1" s="1"/>
  <c r="G46" i="1" l="1"/>
  <c r="G29" i="2" s="1"/>
  <c r="G28" i="2" s="1"/>
  <c r="G21" i="2" s="1"/>
  <c r="R45" i="1"/>
  <c r="H46" i="1"/>
  <c r="H29" i="2" s="1"/>
  <c r="H28" i="2" s="1"/>
  <c r="H21" i="2" s="1"/>
  <c r="H54" i="2" s="1"/>
  <c r="I54" i="2"/>
  <c r="F46" i="1"/>
  <c r="F29" i="2" s="1"/>
  <c r="F28" i="2" s="1"/>
  <c r="F21" i="2" s="1"/>
  <c r="M54" i="2"/>
  <c r="R18" i="1"/>
  <c r="O52" i="2"/>
  <c r="O51" i="2" s="1"/>
  <c r="R21" i="1"/>
  <c r="R43" i="1"/>
  <c r="G54" i="2"/>
  <c r="D21" i="2"/>
  <c r="D54" i="2" s="1"/>
  <c r="K42" i="1"/>
  <c r="K46" i="1" s="1"/>
  <c r="K29" i="2" s="1"/>
  <c r="R41" i="1"/>
  <c r="R19" i="1"/>
  <c r="F19" i="1"/>
  <c r="F23" i="1" s="1"/>
  <c r="F9" i="2" s="1"/>
  <c r="F8" i="2" s="1"/>
  <c r="F7" i="2" s="1"/>
  <c r="F54" i="2" s="1"/>
  <c r="N42" i="1"/>
  <c r="N46" i="1"/>
  <c r="N29" i="2" s="1"/>
  <c r="N28" i="2" s="1"/>
  <c r="N21" i="2" s="1"/>
  <c r="N54" i="2" s="1"/>
  <c r="E46" i="1"/>
  <c r="E29" i="2" s="1"/>
  <c r="E28" i="2" s="1"/>
  <c r="E21" i="2" s="1"/>
  <c r="E54" i="2" s="1"/>
  <c r="C23" i="1"/>
  <c r="R20" i="1"/>
  <c r="C28" i="2"/>
  <c r="C21" i="2" s="1"/>
  <c r="K28" i="2" l="1"/>
  <c r="K21" i="2" s="1"/>
  <c r="K54" i="2" s="1"/>
  <c r="O29" i="2"/>
  <c r="O28" i="2" s="1"/>
  <c r="O21" i="2" s="1"/>
  <c r="R42" i="1"/>
  <c r="R46" i="1"/>
  <c r="C9" i="2"/>
  <c r="R23" i="1"/>
  <c r="O9" i="2" l="1"/>
  <c r="O8" i="2" s="1"/>
  <c r="O7" i="2" s="1"/>
  <c r="C8" i="2"/>
  <c r="C7" i="2" s="1"/>
  <c r="C54" i="2" l="1"/>
  <c r="C56" i="2" s="1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C20" i="2"/>
  <c r="D4" i="2"/>
  <c r="O54" i="2"/>
  <c r="O20" i="2"/>
  <c r="E4" i="2" l="1"/>
  <c r="D20" i="2"/>
  <c r="E20" i="2" l="1"/>
  <c r="F4" i="2"/>
  <c r="G4" i="2" l="1"/>
  <c r="F20" i="2"/>
  <c r="G20" i="2" l="1"/>
  <c r="H4" i="2"/>
  <c r="I4" i="2" l="1"/>
  <c r="H20" i="2"/>
  <c r="I20" i="2" l="1"/>
  <c r="J4" i="2"/>
  <c r="K4" i="2" l="1"/>
  <c r="J20" i="2"/>
  <c r="K20" i="2" l="1"/>
  <c r="L4" i="2"/>
  <c r="M4" i="2" l="1"/>
  <c r="L20" i="2"/>
  <c r="N4" i="2" l="1"/>
  <c r="N20" i="2" s="1"/>
  <c r="M20" i="2"/>
</calcChain>
</file>

<file path=xl/sharedStrings.xml><?xml version="1.0" encoding="utf-8"?>
<sst xmlns="http://schemas.openxmlformats.org/spreadsheetml/2006/main" count="264" uniqueCount="144">
  <si>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</si>
  <si>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</si>
  <si>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</si>
  <si>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</si>
  <si>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</si>
  <si>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</si>
  <si>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</si>
  <si>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</si>
  <si>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</si>
  <si>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</si>
  <si>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</si>
  <si>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</si>
  <si>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Nettoumsatz</t>
  </si>
  <si>
    <t>Summe</t>
  </si>
  <si>
    <t>Geschäftsjahr</t>
  </si>
  <si>
    <t>30 Tage netto</t>
  </si>
  <si>
    <t>45 Tage netto</t>
  </si>
  <si>
    <t>60 Tage netto</t>
  </si>
  <si>
    <t>Dauer des Außenstands im Durchschnitt:</t>
  </si>
  <si>
    <t>Zahlungsbedingung</t>
  </si>
  <si>
    <t>Häufigkeit in % der Aufträge</t>
  </si>
  <si>
    <t>d.h. Zahlung geht innerhalb von 5 Wochen ein, ca. 1 Monat später</t>
  </si>
  <si>
    <t>d.h. Zahlung geht innerhalb desselben Monats ein</t>
  </si>
  <si>
    <t>d.h. Zahlung geht innerhalb von 7 Wochen ein, ca. 2 Monate später</t>
  </si>
  <si>
    <t>d.h. Zahlung geht innerhalb von 9 Wochen ein, ca. 3 Monate später</t>
  </si>
  <si>
    <t>1 Monat später</t>
  </si>
  <si>
    <t>2 Monate später</t>
  </si>
  <si>
    <t>3 Monate später</t>
  </si>
  <si>
    <t>Sofortzahlungen</t>
  </si>
  <si>
    <t>Sofort netto / 14 Tage mit Skontoabzug</t>
  </si>
  <si>
    <t xml:space="preserve">Zahlungseingänge gesamt </t>
  </si>
  <si>
    <t>abzüglich Skonto, falls verwendet</t>
  </si>
  <si>
    <t>Geschäftsjahr 2011</t>
  </si>
  <si>
    <t xml:space="preserve">Bruttoumsatz = Forderungsbetrag </t>
  </si>
  <si>
    <t>Zahlungseingangsplan</t>
  </si>
  <si>
    <t>Liquiditätsplan</t>
  </si>
  <si>
    <t>UST-Schuld aus Umsatz</t>
  </si>
  <si>
    <t>Nettorechnungsbeträge</t>
  </si>
  <si>
    <t>Vorsteuer aus Eingangsrechnungen</t>
  </si>
  <si>
    <t>Bruttobetrag = Zahlungsbetrag</t>
  </si>
  <si>
    <t xml:space="preserve">d.h. Zahlung innerhalb desselben Monats </t>
  </si>
  <si>
    <t>d.h. Zahlung  innerhalb von 5 Wochen, ca. 1 Monat später</t>
  </si>
  <si>
    <t>d.h. Zahlung innerhalb von 7 Wochen, ca. 2 Monate später</t>
  </si>
  <si>
    <t>d.h. Zahlung innerhalb von 9 Wochen, ca. 3 Monate später</t>
  </si>
  <si>
    <t xml:space="preserve">Auszahlungen gesamt </t>
  </si>
  <si>
    <t>Zahlungsausgangsplan</t>
  </si>
  <si>
    <t>Bankkontostand</t>
  </si>
  <si>
    <t>Barbestände (Kasse, Portokasse etc.)</t>
  </si>
  <si>
    <t>d) Kreditaufnahmen, Privateinlagen etc.</t>
  </si>
  <si>
    <t>Löhne, Gehälter, Sozialversicherungsabgaben</t>
  </si>
  <si>
    <t>Mietzahlungen, Leasingraten</t>
  </si>
  <si>
    <t>Versicherungen</t>
  </si>
  <si>
    <t>Berufsgenossenschaft</t>
  </si>
  <si>
    <t>Bareinkäufe</t>
  </si>
  <si>
    <t>Vertriebs- und Marketingausgaben, Werbung</t>
  </si>
  <si>
    <t>Provisionszahlungen, Umsatzbeteiligungen</t>
  </si>
  <si>
    <t>Reisekosten</t>
  </si>
  <si>
    <t>Büromaterial, Porto, Frachtkosten</t>
  </si>
  <si>
    <t>Instandhaltung</t>
  </si>
  <si>
    <t>Schulungen, Weiterbildung, Kongresse</t>
  </si>
  <si>
    <t>Privatentnahmen</t>
  </si>
  <si>
    <t>Auszahlungen für kleinere Anschaffungen</t>
  </si>
  <si>
    <t>Mieteinnahmen</t>
  </si>
  <si>
    <t>Provisionen</t>
  </si>
  <si>
    <t>Umsatzerlöse</t>
  </si>
  <si>
    <t xml:space="preserve">b) Vorauszahlungen von Kunden </t>
  </si>
  <si>
    <t>Steuererstattungen</t>
  </si>
  <si>
    <t>3.) Auszahlungen / Geldabflüsse</t>
  </si>
  <si>
    <t xml:space="preserve">1.) Bank- und Kassenbestände </t>
  </si>
  <si>
    <t>2.) Einzahlungen / Geldzuflüsse</t>
  </si>
  <si>
    <t>c) Zahlungseingänge aus dem Finanzbereich:</t>
  </si>
  <si>
    <t>Zinsen, Beteiligungseinkünfte</t>
  </si>
  <si>
    <t>a) Fix-Auszahlungen aus operativem Geschäft.</t>
  </si>
  <si>
    <t>b) variable Auszahlungen aus operativem Geschäft  (ggf. umsatzabhängig)</t>
  </si>
  <si>
    <t>c) Zahlungsausgänge aus dem Finanzbereich</t>
  </si>
  <si>
    <t>Gebühren (Banken, LC-Gebühren)</t>
  </si>
  <si>
    <t>d) Zahlungsausgänge aus Investitionen</t>
  </si>
  <si>
    <t>Kundenanzahlungen</t>
  </si>
  <si>
    <t>Kreditaufnahme</t>
  </si>
  <si>
    <t>Privateinlage</t>
  </si>
  <si>
    <t>Kreditzinsen</t>
  </si>
  <si>
    <t>Kredittilgungen</t>
  </si>
  <si>
    <t>I. Summe verfügbarer Mittel der Periode</t>
  </si>
  <si>
    <t>e) Steuern</t>
  </si>
  <si>
    <t>Gewerbesteuer etc.</t>
  </si>
  <si>
    <t>II. Saldo der Ein- und Auszahlungen</t>
  </si>
  <si>
    <t>UST-Vorauszahlungen bzw. -guthaben</t>
  </si>
  <si>
    <t>Lieferantenzahlungen (Material, Dienstleist.)</t>
  </si>
  <si>
    <t>Sonderzahlungen (Weihn./Url.geld, Jubiläen)</t>
  </si>
  <si>
    <t>Garantieleistungen, Vertragsstrafen</t>
  </si>
  <si>
    <t>Rechts- u. Beratungskosten</t>
  </si>
  <si>
    <t>Sonstige Betriebskosten (Literatur, ..)</t>
  </si>
  <si>
    <t>Außerordentliche Ausgaben (Schadensersatz)</t>
  </si>
  <si>
    <t>Anzahlungen f. Anlagevermögen (Maschinen)</t>
  </si>
  <si>
    <t>Restzahlungen f. Anlagevermögen</t>
  </si>
  <si>
    <t>a) Einzahlungen aus dem operativem Geschäft:</t>
  </si>
  <si>
    <t>Tage Karenzzeit</t>
  </si>
  <si>
    <t>Tage gesamt bis Geldeingang</t>
  </si>
  <si>
    <t>Zeitspanne in Monaten</t>
  </si>
  <si>
    <t>kumuliert Jahr</t>
  </si>
  <si>
    <t>Fuhrpark (Reparaturen, Wartung, Benzin)</t>
  </si>
  <si>
    <t>Tage Zahlungs- ziel</t>
  </si>
  <si>
    <t>Hilfstabelle zum Erfassen von regelmäßigen Einzahlungen und Auszahlungen</t>
  </si>
  <si>
    <t>Art der Einzahlung / Auszahlung</t>
  </si>
  <si>
    <t>Turnus (monatlich, Quartal,..)</t>
  </si>
  <si>
    <t>Häufigkeit (12x, 4x, 1x..)</t>
  </si>
  <si>
    <t>Betrag</t>
  </si>
  <si>
    <t>Beschreibung</t>
  </si>
  <si>
    <t>1. a) Umsatzplan</t>
  </si>
  <si>
    <t>2. b) Lieferanteneinkäufe</t>
  </si>
  <si>
    <t>1. a)</t>
  </si>
  <si>
    <t>3. b)</t>
  </si>
  <si>
    <t>Excel-Vorlage zur Liquiditätsplanung</t>
  </si>
  <si>
    <t xml:space="preserve">Die Vorlagendatei besteht aus drei Tabellenblättern. </t>
  </si>
  <si>
    <t xml:space="preserve">Eingabefelder sind gelb hinterlegt. </t>
  </si>
  <si>
    <t>Formelfelder sind grau. Formelfelder sind geschützt, zum Freigaben wählen Sie den Befehl „Blattschutz aufheben“.</t>
  </si>
  <si>
    <t xml:space="preserve">Bitte beachten: Einzahlungen sind als positive Zahlen einzugeben, Auszahlungen als negative Zahlen. </t>
  </si>
  <si>
    <r>
      <t xml:space="preserve">Im Blatt </t>
    </r>
    <r>
      <rPr>
        <b/>
        <sz val="11"/>
        <color theme="4" tint="-0.249977111117893"/>
        <rFont val="Calibri"/>
        <family val="2"/>
        <scheme val="minor"/>
      </rPr>
      <t>„Liquiditätsplan“</t>
    </r>
    <r>
      <rPr>
        <sz val="11"/>
        <color theme="1"/>
        <rFont val="Calibri"/>
        <family val="2"/>
        <scheme val="minor"/>
      </rPr>
      <t xml:space="preserve"> wird die komplette Planung durchgeführt, dabei werden Einzahlungen aus Umsatzerlösen und Auszahlungen aus Lieferantenrechnungen aus dem Blatt „Umsatz Plandaten“ übernommen. </t>
    </r>
  </si>
  <si>
    <r>
      <t>Im Blatt „</t>
    </r>
    <r>
      <rPr>
        <b/>
        <sz val="11"/>
        <color theme="6" tint="-0.249977111117893"/>
        <rFont val="Calibri"/>
        <family val="2"/>
        <scheme val="minor"/>
      </rPr>
      <t>Tabelle weitere Planung</t>
    </r>
    <r>
      <rPr>
        <sz val="11"/>
        <color theme="1"/>
        <rFont val="Calibri"/>
        <family val="2"/>
        <scheme val="minor"/>
      </rPr>
      <t>“ können Informationen zu den anderen Plandaten zusammengestellt werden, um die spätere Eintragung im Liquiditätsplan zu erleichtern</t>
    </r>
  </si>
  <si>
    <t>a) Zahlungseingänge aus operativem Geschäft</t>
  </si>
  <si>
    <t>b) Vorauszahlungen von Kunden (je nach Zahlungsvereinbarungen)</t>
  </si>
  <si>
    <t>c) Zahlungseingänge aus dem Finanzbereich</t>
  </si>
  <si>
    <t xml:space="preserve">+/- Übertrag vom Vormonat </t>
  </si>
  <si>
    <t>Die Planung verwendet das folgende Schema:</t>
  </si>
  <si>
    <t xml:space="preserve">1.    Bank- und Kassenbestände </t>
  </si>
  <si>
    <t>2.    Einzahlungen / Geldzuflüsse</t>
  </si>
  <si>
    <t>3.    Auszahlungen / Geldabflüsse</t>
  </si>
  <si>
    <t>a)    Fix-Auszahlungen aus operativem Geschäft</t>
  </si>
  <si>
    <t>b)    Variable (ggf. umsatzabhängige) Auszahlungen aus operativem Geschäft</t>
  </si>
  <si>
    <t>c)    Zahlungsausgänge aus dem Finanzbereich</t>
  </si>
  <si>
    <t>d)    Zahlungsausgänge aus Investitionen</t>
  </si>
  <si>
    <t xml:space="preserve"> = Summe verfügbare Mittel der Periode (1.+2.)</t>
  </si>
  <si>
    <t>= Summe der Auszahlungen der Periode (4.a - 4.d)</t>
  </si>
  <si>
    <t>3.    Berechnung der Liquidität</t>
  </si>
  <si>
    <t>I</t>
  </si>
  <si>
    <t>II</t>
  </si>
  <si>
    <t>III. Liquidität</t>
  </si>
  <si>
    <t>- II. Summe der Auszahlungen der Periode</t>
  </si>
  <si>
    <t xml:space="preserve">   I.Summe verfügbare Mittel der Periode </t>
  </si>
  <si>
    <t>= III. Liquidität</t>
  </si>
  <si>
    <r>
      <t>Im Blatt „</t>
    </r>
    <r>
      <rPr>
        <b/>
        <sz val="11"/>
        <color theme="9" tint="-0.249977111117893"/>
        <rFont val="Calibri"/>
        <family val="2"/>
        <scheme val="minor"/>
      </rPr>
      <t>Umsatz Plandaten</t>
    </r>
    <r>
      <rPr>
        <sz val="11"/>
        <color theme="1"/>
        <rFont val="Calibri"/>
        <family val="2"/>
        <scheme val="minor"/>
      </rPr>
      <t>“ werden Einzahlungen aus Umsatzerlösen und Auszahlungen aus Lieferantenrechnungen detailliert mit Skontoabzug und der erwarteten Zahlungseingangsdauer/Zahlungsausgangsdauer geplant.</t>
    </r>
  </si>
  <si>
    <r>
      <rPr>
        <sz val="9"/>
        <color rgb="FF000066"/>
        <rFont val="Calibri"/>
        <family val="2"/>
        <scheme val="minor"/>
      </rPr>
      <t xml:space="preserve">konzept . projekt . text                               </t>
    </r>
    <r>
      <rPr>
        <sz val="9"/>
        <rFont val="Calibri"/>
        <family val="2"/>
        <scheme val="minor"/>
      </rPr>
      <t xml:space="preserve"> </t>
    </r>
    <r>
      <rPr>
        <u/>
        <sz val="9"/>
        <color rgb="FF0000FF"/>
        <rFont val="Calibri"/>
        <family val="2"/>
        <scheme val="minor"/>
      </rPr>
      <t>www.c-niklas.de</t>
    </r>
    <r>
      <rPr>
        <sz val="9"/>
        <color rgb="FF000066"/>
        <rFont val="Calibri"/>
        <family val="2"/>
        <scheme val="minor"/>
      </rPr>
      <t xml:space="preserve">                                          © Cornelia Niklas 2013</t>
    </r>
  </si>
  <si>
    <t>So benutzen Sie die Vorlage:</t>
  </si>
  <si>
    <t>mit negativem Vorzeichen eintragen!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</si>
</sst>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rgb="FF000066"/>
      <name val="Calibri"/>
      <family val="2"/>
      <scheme val="minor"/>
    </font>
    <font>
      <u/>
      <sz val="9"/>
      <color rgb="FF0000FF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2" applyNumberFormat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6" borderId="1" xfId="0" applyFill="1" applyBorder="1" applyAlignment="1" applyProtection="1">
      <alignment horizontal="left" wrapText="1"/>
      <protection locked="0"/>
    </xf>
    <xf numFmtId="0" fontId="3" fillId="7" borderId="1" xfId="0" applyFont="1" applyFill="1" applyBorder="1" applyAlignment="1" applyProtection="1">
      <alignment horizontal="left" wrapText="1"/>
      <protection locked="0"/>
    </xf>
    <xf numFmtId="0" fontId="0" fillId="6" borderId="1" xfId="0" applyFill="1" applyBorder="1" applyAlignment="1" applyProtection="1">
      <alignment horizontal="left"/>
      <protection locked="0"/>
    </xf>
    <xf numFmtId="164" fontId="1" fillId="5" borderId="1" xfId="4" applyNumberFormat="1" applyFont="1" applyFill="1" applyBorder="1" applyProtection="1"/>
    <xf numFmtId="164" fontId="1" fillId="6" borderId="1" xfId="4" applyNumberFormat="1" applyFont="1" applyFill="1" applyBorder="1" applyProtection="1"/>
    <xf numFmtId="0" fontId="0" fillId="6" borderId="1" xfId="0" applyFill="1" applyBorder="1" applyProtection="1">
      <protection locked="0"/>
    </xf>
    <xf numFmtId="42" fontId="4" fillId="6" borderId="1" xfId="5" applyFont="1" applyFill="1" applyBorder="1" applyProtection="1"/>
    <xf numFmtId="42" fontId="1" fillId="6" borderId="1" xfId="5" applyFont="1" applyFill="1" applyBorder="1" applyProtection="1"/>
    <xf numFmtId="44" fontId="1" fillId="6" borderId="1" xfId="4" applyFont="1" applyFill="1" applyBorder="1" applyProtection="1"/>
    <xf numFmtId="0" fontId="0" fillId="8" borderId="1" xfId="0" applyFill="1" applyBorder="1" applyAlignment="1">
      <alignment horizontal="left" wrapText="1"/>
    </xf>
    <xf numFmtId="0" fontId="5" fillId="0" borderId="0" xfId="0" applyFont="1"/>
    <xf numFmtId="0" fontId="6" fillId="7" borderId="0" xfId="0" applyFont="1" applyFill="1" applyProtection="1">
      <protection locked="0"/>
    </xf>
    <xf numFmtId="0" fontId="0" fillId="8" borderId="0" xfId="0" applyFill="1"/>
    <xf numFmtId="0" fontId="0" fillId="8" borderId="1" xfId="0" applyFill="1" applyBorder="1" applyAlignment="1">
      <alignment horizontal="left"/>
    </xf>
    <xf numFmtId="42" fontId="1" fillId="9" borderId="1" xfId="5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9" fontId="0" fillId="9" borderId="1" xfId="0" applyNumberFormat="1" applyFill="1" applyBorder="1" applyProtection="1">
      <protection locked="0"/>
    </xf>
    <xf numFmtId="0" fontId="6" fillId="10" borderId="1" xfId="0" applyFont="1" applyFill="1" applyBorder="1" applyAlignment="1" applyProtection="1">
      <alignment wrapText="1"/>
      <protection locked="0"/>
    </xf>
    <xf numFmtId="0" fontId="0" fillId="10" borderId="1" xfId="0" applyFill="1" applyBorder="1" applyProtection="1">
      <protection locked="0"/>
    </xf>
    <xf numFmtId="0" fontId="3" fillId="10" borderId="1" xfId="0" applyFont="1" applyFill="1" applyBorder="1" applyAlignment="1" applyProtection="1">
      <alignment horizontal="left" wrapText="1"/>
      <protection locked="0"/>
    </xf>
    <xf numFmtId="164" fontId="1" fillId="10" borderId="1" xfId="4" applyNumberFormat="1" applyFont="1" applyFill="1" applyBorder="1" applyProtection="1"/>
    <xf numFmtId="164" fontId="0" fillId="10" borderId="1" xfId="0" applyNumberFormat="1" applyFill="1" applyBorder="1" applyProtection="1"/>
    <xf numFmtId="164" fontId="2" fillId="10" borderId="2" xfId="3" applyNumberFormat="1" applyFill="1" applyProtection="1"/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Protection="1">
      <protection locked="0"/>
    </xf>
    <xf numFmtId="0" fontId="0" fillId="9" borderId="1" xfId="0" applyFill="1" applyBorder="1" applyAlignment="1" applyProtection="1">
      <alignment horizontal="left" wrapText="1"/>
      <protection locked="0"/>
    </xf>
    <xf numFmtId="164" fontId="1" fillId="9" borderId="1" xfId="4" applyNumberFormat="1" applyFont="1" applyFill="1" applyBorder="1" applyProtection="1">
      <protection locked="0"/>
    </xf>
    <xf numFmtId="0" fontId="1" fillId="2" borderId="1" xfId="1" applyBorder="1" applyAlignment="1" applyProtection="1">
      <alignment horizontal="left" wrapText="1"/>
      <protection locked="0"/>
    </xf>
    <xf numFmtId="0" fontId="0" fillId="9" borderId="1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1" fillId="3" borderId="1" xfId="2" applyNumberFormat="1" applyBorder="1" applyProtection="1"/>
    <xf numFmtId="164" fontId="1" fillId="2" borderId="1" xfId="1" applyNumberFormat="1" applyBorder="1" applyProtection="1"/>
    <xf numFmtId="0" fontId="0" fillId="0" borderId="0" xfId="0" applyProtection="1"/>
    <xf numFmtId="0" fontId="6" fillId="9" borderId="1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44" fontId="1" fillId="0" borderId="0" xfId="4" applyFont="1" applyFill="1" applyBorder="1" applyProtection="1">
      <protection locked="0"/>
    </xf>
    <xf numFmtId="44" fontId="1" fillId="0" borderId="0" xfId="4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6" fillId="11" borderId="0" xfId="0" applyFont="1" applyFill="1" applyProtection="1">
      <protection locked="0"/>
    </xf>
    <xf numFmtId="0" fontId="0" fillId="11" borderId="0" xfId="0" applyFill="1" applyProtection="1">
      <protection locked="0"/>
    </xf>
    <xf numFmtId="0" fontId="0" fillId="11" borderId="1" xfId="0" applyFill="1" applyBorder="1" applyProtection="1">
      <protection locked="0"/>
    </xf>
    <xf numFmtId="0" fontId="0" fillId="8" borderId="0" xfId="0" applyFill="1" applyAlignment="1">
      <alignment wrapText="1"/>
    </xf>
    <xf numFmtId="0" fontId="3" fillId="8" borderId="0" xfId="0" applyFont="1" applyFill="1" applyAlignment="1">
      <alignment wrapText="1"/>
    </xf>
    <xf numFmtId="0" fontId="5" fillId="1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14" fillId="0" borderId="0" xfId="0" applyFont="1"/>
    <xf numFmtId="0" fontId="15" fillId="0" borderId="0" xfId="0" applyFont="1" applyAlignment="1">
      <alignment horizontal="left" vertical="center" indent="5"/>
    </xf>
    <xf numFmtId="0" fontId="15" fillId="0" borderId="0" xfId="0" applyFont="1" applyAlignment="1">
      <alignment vertical="center"/>
    </xf>
    <xf numFmtId="0" fontId="0" fillId="8" borderId="0" xfId="0" quotePrefix="1" applyFill="1" applyAlignment="1">
      <alignment wrapText="1"/>
    </xf>
    <xf numFmtId="0" fontId="0" fillId="8" borderId="0" xfId="0" applyFont="1" applyFill="1" applyAlignment="1">
      <alignment horizontal="left" wrapText="1" indent="2"/>
    </xf>
    <xf numFmtId="0" fontId="0" fillId="8" borderId="0" xfId="0" applyFill="1" applyAlignment="1">
      <alignment horizontal="left" wrapText="1" indent="2"/>
    </xf>
    <xf numFmtId="0" fontId="3" fillId="8" borderId="0" xfId="0" quotePrefix="1" applyFont="1" applyFill="1" applyAlignment="1">
      <alignment wrapText="1"/>
    </xf>
    <xf numFmtId="0" fontId="0" fillId="8" borderId="0" xfId="0" applyFill="1" applyAlignment="1"/>
    <xf numFmtId="0" fontId="0" fillId="8" borderId="0" xfId="0" quotePrefix="1" applyFill="1" applyAlignment="1">
      <alignment horizontal="right"/>
    </xf>
    <xf numFmtId="0" fontId="0" fillId="8" borderId="0" xfId="0" applyFill="1" applyAlignment="1">
      <alignment horizontal="right"/>
    </xf>
    <xf numFmtId="0" fontId="0" fillId="8" borderId="3" xfId="0" quotePrefix="1" applyFill="1" applyBorder="1"/>
    <xf numFmtId="0" fontId="16" fillId="8" borderId="0" xfId="0" applyFont="1" applyFill="1" applyAlignment="1">
      <alignment wrapText="1"/>
    </xf>
    <xf numFmtId="0" fontId="0" fillId="8" borderId="4" xfId="0" applyFill="1" applyBorder="1"/>
    <xf numFmtId="0" fontId="17" fillId="8" borderId="4" xfId="6" applyFont="1" applyFill="1" applyBorder="1" applyAlignment="1">
      <alignment horizontal="right" vertical="center"/>
    </xf>
    <xf numFmtId="0" fontId="21" fillId="8" borderId="0" xfId="0" applyFont="1" applyFill="1" applyAlignment="1">
      <alignment horizontal="left" wrapText="1" indent="2"/>
    </xf>
  </cellXfs>
  <cellStyles count="7">
    <cellStyle name="20 % - Akzent1" xfId="1" builtinId="30"/>
    <cellStyle name="20 % - Akzent5" xfId="2" builtinId="46"/>
    <cellStyle name="Ausgabe" xfId="3" builtinId="21"/>
    <cellStyle name="Link" xfId="6" builtinId="8"/>
    <cellStyle name="Standard" xfId="0" builtinId="0"/>
    <cellStyle name="Währung" xfId="4" builtinId="4"/>
    <cellStyle name="Währung [0]" xfId="5" builtinId="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-niklas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zoomScaleNormal="100" workbookViewId="0">
      <selection activeCell="A39" sqref="A39"/>
    </sheetView>
  </sheetViews>
  <sheetFormatPr baseColWidth="10" defaultRowHeight="14.4" x14ac:dyDescent="0.3"/>
  <cols>
    <col min="1" max="1" width="3.109375" customWidth="1"/>
    <col min="2" max="2" width="80.5546875" customWidth="1"/>
    <col min="10" max="15" width="11.44140625" style="62"/>
  </cols>
  <sheetData>
    <row r="1" spans="1:11" x14ac:dyDescent="0.3">
      <c r="A1" s="74"/>
      <c r="B1" s="75" t="s">
        <v>141</v>
      </c>
    </row>
    <row r="2" spans="1:11" ht="15" x14ac:dyDescent="0.3">
      <c r="A2" s="15"/>
      <c r="C2" s="58"/>
    </row>
    <row r="3" spans="1:11" ht="28.5" customHeight="1" x14ac:dyDescent="0.3">
      <c r="A3" s="15"/>
      <c r="B3" s="73" t="s">
        <v>112</v>
      </c>
      <c r="C3" s="58"/>
    </row>
    <row r="4" spans="1:11" ht="20.25" customHeight="1" x14ac:dyDescent="0.3">
      <c r="A4" s="15"/>
      <c r="B4" s="73"/>
      <c r="C4" s="58"/>
    </row>
    <row r="5" spans="1:11" ht="15" customHeight="1" x14ac:dyDescent="0.3">
      <c r="A5" s="15"/>
      <c r="B5" s="54" t="s">
        <v>142</v>
      </c>
      <c r="C5" s="58"/>
    </row>
    <row r="6" spans="1:11" x14ac:dyDescent="0.3">
      <c r="A6" s="15"/>
      <c r="B6" s="54"/>
      <c r="K6" s="63"/>
    </row>
    <row r="7" spans="1:11" ht="15" x14ac:dyDescent="0.3">
      <c r="A7" s="15"/>
      <c r="B7" s="54" t="s">
        <v>113</v>
      </c>
      <c r="C7" s="58"/>
      <c r="K7" s="63"/>
    </row>
    <row r="8" spans="1:11" x14ac:dyDescent="0.3">
      <c r="A8" s="15"/>
      <c r="B8" s="54" t="s">
        <v>114</v>
      </c>
      <c r="K8" s="64"/>
    </row>
    <row r="9" spans="1:11" ht="28.8" x14ac:dyDescent="0.3">
      <c r="A9" s="15"/>
      <c r="B9" s="54" t="s">
        <v>115</v>
      </c>
      <c r="C9" s="58"/>
      <c r="K9" s="64"/>
    </row>
    <row r="10" spans="1:11" ht="15" x14ac:dyDescent="0.3">
      <c r="A10" s="15"/>
      <c r="C10" s="58"/>
      <c r="K10" s="64"/>
    </row>
    <row r="11" spans="1:11" ht="28.8" x14ac:dyDescent="0.3">
      <c r="A11" s="15"/>
      <c r="B11" s="54" t="s">
        <v>116</v>
      </c>
      <c r="C11" s="58"/>
      <c r="K11" s="64"/>
    </row>
    <row r="12" spans="1:11" ht="15" x14ac:dyDescent="0.3">
      <c r="A12" s="15"/>
      <c r="B12" s="54"/>
      <c r="C12" s="58"/>
      <c r="K12" s="63"/>
    </row>
    <row r="13" spans="1:11" ht="43.2" x14ac:dyDescent="0.3">
      <c r="A13" s="15"/>
      <c r="B13" s="54" t="s">
        <v>140</v>
      </c>
      <c r="K13" s="63"/>
    </row>
    <row r="14" spans="1:11" ht="15" x14ac:dyDescent="0.3">
      <c r="A14" s="15"/>
      <c r="B14" s="54"/>
      <c r="C14" s="58"/>
      <c r="K14" s="63"/>
    </row>
    <row r="15" spans="1:11" ht="28.8" x14ac:dyDescent="0.3">
      <c r="A15" s="15"/>
      <c r="B15" s="54" t="s">
        <v>118</v>
      </c>
      <c r="K15" s="63"/>
    </row>
    <row r="16" spans="1:11" ht="15" x14ac:dyDescent="0.3">
      <c r="A16" s="15"/>
      <c r="B16" s="54"/>
      <c r="C16" s="58"/>
      <c r="K16" s="63"/>
    </row>
    <row r="17" spans="1:3" ht="43.2" x14ac:dyDescent="0.3">
      <c r="A17" s="15"/>
      <c r="B17" s="54" t="s">
        <v>117</v>
      </c>
      <c r="C17" s="58"/>
    </row>
    <row r="18" spans="1:3" ht="15" x14ac:dyDescent="0.3">
      <c r="A18" s="15"/>
      <c r="B18" s="54"/>
      <c r="C18" s="58"/>
    </row>
    <row r="19" spans="1:3" x14ac:dyDescent="0.3">
      <c r="A19" s="15"/>
      <c r="B19" s="54" t="s">
        <v>123</v>
      </c>
    </row>
    <row r="20" spans="1:3" ht="15" x14ac:dyDescent="0.3">
      <c r="A20" s="15"/>
      <c r="B20" s="54"/>
      <c r="C20" s="58"/>
    </row>
    <row r="21" spans="1:3" ht="15" x14ac:dyDescent="0.3">
      <c r="A21" s="69"/>
      <c r="B21" s="55" t="s">
        <v>124</v>
      </c>
      <c r="C21" s="58"/>
    </row>
    <row r="22" spans="1:3" x14ac:dyDescent="0.3">
      <c r="A22" s="69"/>
      <c r="B22" s="55" t="s">
        <v>125</v>
      </c>
    </row>
    <row r="23" spans="1:3" x14ac:dyDescent="0.3">
      <c r="A23" s="69"/>
      <c r="B23" s="66" t="s">
        <v>119</v>
      </c>
    </row>
    <row r="24" spans="1:3" ht="15" x14ac:dyDescent="0.3">
      <c r="A24" s="69"/>
      <c r="B24" s="66" t="s">
        <v>120</v>
      </c>
      <c r="C24" s="58"/>
    </row>
    <row r="25" spans="1:3" ht="15" x14ac:dyDescent="0.3">
      <c r="A25" s="69"/>
      <c r="B25" s="66" t="s">
        <v>121</v>
      </c>
      <c r="C25" s="58"/>
    </row>
    <row r="26" spans="1:3" ht="15.6" x14ac:dyDescent="0.3">
      <c r="A26" s="69"/>
      <c r="B26" s="66" t="s">
        <v>48</v>
      </c>
      <c r="C26" s="60"/>
    </row>
    <row r="27" spans="1:3" ht="15.6" x14ac:dyDescent="0.3">
      <c r="A27" s="70" t="s">
        <v>134</v>
      </c>
      <c r="B27" s="68" t="s">
        <v>131</v>
      </c>
      <c r="C27" s="60"/>
    </row>
    <row r="28" spans="1:3" ht="23.25" customHeight="1" x14ac:dyDescent="0.3">
      <c r="A28" s="15"/>
      <c r="B28" s="55" t="s">
        <v>126</v>
      </c>
      <c r="C28" s="60"/>
    </row>
    <row r="29" spans="1:3" ht="15" customHeight="1" x14ac:dyDescent="0.3">
      <c r="A29" s="15"/>
      <c r="B29" s="76" t="s">
        <v>143</v>
      </c>
      <c r="C29" s="60"/>
    </row>
    <row r="30" spans="1:3" ht="15" x14ac:dyDescent="0.3">
      <c r="A30" s="15"/>
      <c r="B30" s="67" t="s">
        <v>127</v>
      </c>
      <c r="C30" s="58"/>
    </row>
    <row r="31" spans="1:3" ht="15" x14ac:dyDescent="0.3">
      <c r="A31" s="15"/>
      <c r="B31" s="67" t="s">
        <v>128</v>
      </c>
      <c r="C31" s="58"/>
    </row>
    <row r="32" spans="1:3" ht="15.6" x14ac:dyDescent="0.3">
      <c r="A32" s="15"/>
      <c r="B32" s="67" t="s">
        <v>129</v>
      </c>
      <c r="C32" s="60"/>
    </row>
    <row r="33" spans="1:3" ht="15.6" x14ac:dyDescent="0.3">
      <c r="A33" s="15"/>
      <c r="B33" s="67" t="s">
        <v>130</v>
      </c>
      <c r="C33" s="60"/>
    </row>
    <row r="34" spans="1:3" ht="15" x14ac:dyDescent="0.3">
      <c r="A34" s="71" t="s">
        <v>135</v>
      </c>
      <c r="B34" s="68" t="s">
        <v>132</v>
      </c>
      <c r="C34" s="58"/>
    </row>
    <row r="35" spans="1:3" ht="23.25" customHeight="1" x14ac:dyDescent="0.3">
      <c r="A35" s="15"/>
      <c r="B35" s="55" t="s">
        <v>133</v>
      </c>
    </row>
    <row r="36" spans="1:3" ht="15.6" x14ac:dyDescent="0.3">
      <c r="A36" s="15"/>
      <c r="B36" s="65" t="s">
        <v>138</v>
      </c>
      <c r="C36" s="60"/>
    </row>
    <row r="37" spans="1:3" ht="15.6" x14ac:dyDescent="0.3">
      <c r="A37" s="15"/>
      <c r="B37" s="65" t="s">
        <v>137</v>
      </c>
      <c r="C37" s="60"/>
    </row>
    <row r="38" spans="1:3" ht="15.6" x14ac:dyDescent="0.3">
      <c r="A38" s="15"/>
      <c r="B38" s="65" t="s">
        <v>122</v>
      </c>
      <c r="C38" s="60"/>
    </row>
    <row r="39" spans="1:3" ht="15.6" x14ac:dyDescent="0.3">
      <c r="A39" s="15"/>
      <c r="B39" s="72" t="s">
        <v>139</v>
      </c>
      <c r="C39" s="60"/>
    </row>
    <row r="40" spans="1:3" ht="15.6" x14ac:dyDescent="0.3">
      <c r="C40" s="60"/>
    </row>
    <row r="41" spans="1:3" ht="15" x14ac:dyDescent="0.3">
      <c r="C41" s="58"/>
    </row>
    <row r="43" spans="1:3" ht="15.6" x14ac:dyDescent="0.3">
      <c r="C43" s="60"/>
    </row>
    <row r="44" spans="1:3" ht="15.6" x14ac:dyDescent="0.3">
      <c r="C44" s="60"/>
    </row>
    <row r="45" spans="1:3" ht="15.6" x14ac:dyDescent="0.3">
      <c r="C45" s="60"/>
    </row>
    <row r="46" spans="1:3" ht="15.6" x14ac:dyDescent="0.3">
      <c r="C46" s="60"/>
    </row>
    <row r="47" spans="1:3" ht="15" x14ac:dyDescent="0.3">
      <c r="C47" s="59"/>
    </row>
    <row r="49" spans="3:3" ht="15.6" x14ac:dyDescent="0.3">
      <c r="C49" s="60"/>
    </row>
    <row r="50" spans="3:3" ht="15.6" x14ac:dyDescent="0.3">
      <c r="C50" s="60"/>
    </row>
    <row r="51" spans="3:3" ht="15.6" x14ac:dyDescent="0.3">
      <c r="C51" s="60"/>
    </row>
    <row r="52" spans="3:3" ht="15" x14ac:dyDescent="0.3">
      <c r="C52" s="58"/>
    </row>
    <row r="53" spans="3:3" ht="15" x14ac:dyDescent="0.3">
      <c r="C53" s="58"/>
    </row>
    <row r="54" spans="3:3" ht="15" x14ac:dyDescent="0.3">
      <c r="C54" s="58"/>
    </row>
    <row r="55" spans="3:3" ht="16.8" x14ac:dyDescent="0.3">
      <c r="C55" s="61"/>
    </row>
    <row r="56" spans="3:3" ht="15" x14ac:dyDescent="0.3">
      <c r="C56" s="58"/>
    </row>
    <row r="57" spans="3:3" ht="15" x14ac:dyDescent="0.3">
      <c r="C57" s="58"/>
    </row>
    <row r="58" spans="3:3" ht="15" x14ac:dyDescent="0.3">
      <c r="C58" s="58"/>
    </row>
    <row r="59" spans="3:3" ht="15" x14ac:dyDescent="0.3">
      <c r="C59" s="58"/>
    </row>
    <row r="60" spans="3:3" ht="15" x14ac:dyDescent="0.3">
      <c r="C60" s="58"/>
    </row>
    <row r="61" spans="3:3" ht="15" x14ac:dyDescent="0.3">
      <c r="C61" s="58"/>
    </row>
    <row r="62" spans="3:3" ht="15" x14ac:dyDescent="0.3">
      <c r="C62" s="58"/>
    </row>
    <row r="63" spans="3:3" x14ac:dyDescent="0.3">
      <c r="C63" s="57"/>
    </row>
    <row r="64" spans="3:3" ht="15" x14ac:dyDescent="0.3">
      <c r="C64" s="58"/>
    </row>
    <row r="65" spans="3:3" ht="15" x14ac:dyDescent="0.3">
      <c r="C65" s="58"/>
    </row>
    <row r="66" spans="3:3" ht="15" x14ac:dyDescent="0.3">
      <c r="C66" s="58"/>
    </row>
    <row r="67" spans="3:3" ht="15" x14ac:dyDescent="0.3">
      <c r="C67" s="58"/>
    </row>
    <row r="68" spans="3:3" ht="15" x14ac:dyDescent="0.3">
      <c r="C68" s="58"/>
    </row>
  </sheetData>
  <sheetProtection password="9833" sheet="1" objects="1" scenarios="1" formatCells="0" formatColumns="0" formatRows="0"/>
  <hyperlinks>
    <hyperlink ref="B1" r:id="rId1" display="www.c-niklas.de"/>
  </hyperlinks>
  <pageMargins left="0.7" right="0.7" top="0.78740157499999996" bottom="0.78740157499999996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46"/>
  <sheetViews>
    <sheetView zoomScale="90" zoomScaleNormal="90" workbookViewId="0">
      <selection activeCell="B1" sqref="B1"/>
    </sheetView>
  </sheetViews>
  <sheetFormatPr baseColWidth="10" defaultColWidth="11.44140625" defaultRowHeight="14.4" x14ac:dyDescent="0.3"/>
  <cols>
    <col min="1" max="1" width="32" style="27" customWidth="1"/>
    <col min="2" max="2" width="8.88671875" style="27" customWidth="1"/>
    <col min="3" max="3" width="11.6640625" style="27" bestFit="1" customWidth="1"/>
    <col min="4" max="4" width="11.5546875" style="27" customWidth="1"/>
    <col min="5" max="5" width="12.109375" style="27" customWidth="1"/>
    <col min="6" max="15" width="11.6640625" style="27" bestFit="1" customWidth="1"/>
    <col min="16" max="16384" width="11.44140625" style="27"/>
  </cols>
  <sheetData>
    <row r="1" spans="1:17" ht="18" x14ac:dyDescent="0.35">
      <c r="A1" s="26" t="s">
        <v>14</v>
      </c>
      <c r="B1" s="38">
        <v>2013</v>
      </c>
    </row>
    <row r="2" spans="1:17" ht="7.2" customHeight="1" x14ac:dyDescent="0.3">
      <c r="A2" s="29"/>
    </row>
    <row r="3" spans="1:17" ht="15.6" x14ac:dyDescent="0.3">
      <c r="A3" s="14" t="s">
        <v>108</v>
      </c>
      <c r="B3" s="39"/>
      <c r="C3" s="40" t="s">
        <v>0</v>
      </c>
      <c r="D3" s="40" t="s">
        <v>1</v>
      </c>
      <c r="E3" s="40" t="s">
        <v>2</v>
      </c>
      <c r="F3" s="40" t="s">
        <v>3</v>
      </c>
      <c r="G3" s="40" t="s">
        <v>4</v>
      </c>
      <c r="H3" s="40" t="s">
        <v>5</v>
      </c>
      <c r="I3" s="40" t="s">
        <v>6</v>
      </c>
      <c r="J3" s="40" t="s">
        <v>7</v>
      </c>
      <c r="K3" s="40" t="s">
        <v>8</v>
      </c>
      <c r="L3" s="40" t="s">
        <v>9</v>
      </c>
      <c r="M3" s="40" t="s">
        <v>10</v>
      </c>
      <c r="N3" s="40" t="s">
        <v>11</v>
      </c>
      <c r="O3" s="8" t="s">
        <v>13</v>
      </c>
    </row>
    <row r="4" spans="1:17" x14ac:dyDescent="0.3">
      <c r="A4" s="41" t="s">
        <v>12</v>
      </c>
      <c r="C4" s="17">
        <v>1000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0">
        <f>SUM(C4:N4)</f>
        <v>1000</v>
      </c>
    </row>
    <row r="5" spans="1:17" x14ac:dyDescent="0.3">
      <c r="A5" s="41" t="s">
        <v>36</v>
      </c>
      <c r="B5" s="19">
        <v>0.19</v>
      </c>
      <c r="C5" s="10">
        <f>IF(C4&gt;0,$B$5*C4,)</f>
        <v>190</v>
      </c>
      <c r="D5" s="10">
        <f>IF(D4&gt;0,$B$5*D4,)</f>
        <v>0</v>
      </c>
      <c r="E5" s="10">
        <f t="shared" ref="E5:N5" si="0">IF(E4&gt;0,$B$5*E4,)</f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0</v>
      </c>
      <c r="N5" s="10">
        <f t="shared" si="0"/>
        <v>0</v>
      </c>
      <c r="O5" s="10">
        <f>SUM(C5:N5)</f>
        <v>190</v>
      </c>
    </row>
    <row r="6" spans="1:17" x14ac:dyDescent="0.3">
      <c r="A6" s="41" t="s">
        <v>33</v>
      </c>
      <c r="C6" s="10">
        <f>IF(C4&gt;0,SUM(C4:C5),)</f>
        <v>1190</v>
      </c>
      <c r="D6" s="10">
        <f t="shared" ref="D6:N6" si="1">IF(D4&gt;0,SUM(D4:D5),)</f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  <c r="L6" s="10">
        <f t="shared" si="1"/>
        <v>0</v>
      </c>
      <c r="M6" s="10">
        <f t="shared" si="1"/>
        <v>0</v>
      </c>
      <c r="N6" s="10">
        <f t="shared" si="1"/>
        <v>0</v>
      </c>
      <c r="O6" s="10">
        <f>SUM(C6:N6)</f>
        <v>1190</v>
      </c>
      <c r="P6" s="42"/>
    </row>
    <row r="7" spans="1:17" x14ac:dyDescent="0.3">
      <c r="A7" s="41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2"/>
    </row>
    <row r="8" spans="1:17" x14ac:dyDescent="0.3">
      <c r="A8" s="34" t="s">
        <v>18</v>
      </c>
    </row>
    <row r="9" spans="1:17" x14ac:dyDescent="0.3">
      <c r="A9" s="28"/>
    </row>
    <row r="10" spans="1:17" ht="43.2" x14ac:dyDescent="0.3">
      <c r="A10" s="45" t="s">
        <v>19</v>
      </c>
      <c r="C10" s="46" t="s">
        <v>101</v>
      </c>
      <c r="D10" s="46" t="s">
        <v>96</v>
      </c>
      <c r="E10" s="46" t="s">
        <v>97</v>
      </c>
      <c r="F10" s="46" t="s">
        <v>98</v>
      </c>
      <c r="G10" s="46" t="s">
        <v>20</v>
      </c>
    </row>
    <row r="11" spans="1:17" x14ac:dyDescent="0.3">
      <c r="A11" s="47" t="s">
        <v>29</v>
      </c>
      <c r="C11" s="18">
        <v>3</v>
      </c>
      <c r="D11" s="18">
        <v>3</v>
      </c>
      <c r="E11" s="18">
        <f>C11+D11</f>
        <v>6</v>
      </c>
      <c r="F11" s="18">
        <v>0</v>
      </c>
      <c r="G11" s="19">
        <v>0.1</v>
      </c>
      <c r="H11" s="27" t="s">
        <v>22</v>
      </c>
    </row>
    <row r="12" spans="1:17" x14ac:dyDescent="0.3">
      <c r="A12" s="48" t="s">
        <v>15</v>
      </c>
      <c r="C12" s="18">
        <v>30</v>
      </c>
      <c r="D12" s="18">
        <v>3</v>
      </c>
      <c r="E12" s="18">
        <f>C12+D12</f>
        <v>33</v>
      </c>
      <c r="F12" s="18">
        <v>1</v>
      </c>
      <c r="G12" s="19">
        <v>0.3</v>
      </c>
      <c r="H12" s="27" t="s">
        <v>21</v>
      </c>
    </row>
    <row r="13" spans="1:17" x14ac:dyDescent="0.3">
      <c r="A13" s="48" t="s">
        <v>16</v>
      </c>
      <c r="C13" s="18">
        <v>45</v>
      </c>
      <c r="D13" s="18">
        <v>3</v>
      </c>
      <c r="E13" s="18">
        <f>C13+D13</f>
        <v>48</v>
      </c>
      <c r="F13" s="18">
        <v>2</v>
      </c>
      <c r="G13" s="19">
        <v>0.5</v>
      </c>
      <c r="H13" s="27" t="s">
        <v>23</v>
      </c>
    </row>
    <row r="14" spans="1:17" x14ac:dyDescent="0.3">
      <c r="A14" s="48" t="s">
        <v>17</v>
      </c>
      <c r="C14" s="18">
        <v>60</v>
      </c>
      <c r="D14" s="18">
        <v>3</v>
      </c>
      <c r="E14" s="18">
        <f>C14+D14</f>
        <v>63</v>
      </c>
      <c r="F14" s="18">
        <v>3</v>
      </c>
      <c r="G14" s="19">
        <v>0.1</v>
      </c>
      <c r="H14" s="27" t="s">
        <v>24</v>
      </c>
    </row>
    <row r="15" spans="1:17" x14ac:dyDescent="0.3">
      <c r="A15" s="28"/>
      <c r="G15" s="49">
        <f>SUM(G11:G14)</f>
        <v>1</v>
      </c>
    </row>
    <row r="16" spans="1:17" x14ac:dyDescent="0.3">
      <c r="O16" s="39" t="s">
        <v>32</v>
      </c>
      <c r="P16" s="39"/>
      <c r="Q16" s="39"/>
    </row>
    <row r="17" spans="1:18" ht="15.6" x14ac:dyDescent="0.3">
      <c r="A17" s="14" t="s">
        <v>34</v>
      </c>
      <c r="B17" s="39"/>
      <c r="C17" s="40" t="s">
        <v>0</v>
      </c>
      <c r="D17" s="40" t="s">
        <v>1</v>
      </c>
      <c r="E17" s="40" t="s">
        <v>2</v>
      </c>
      <c r="F17" s="40" t="s">
        <v>3</v>
      </c>
      <c r="G17" s="40" t="s">
        <v>4</v>
      </c>
      <c r="H17" s="40" t="s">
        <v>5</v>
      </c>
      <c r="I17" s="40" t="s">
        <v>6</v>
      </c>
      <c r="J17" s="40" t="s">
        <v>7</v>
      </c>
      <c r="K17" s="40" t="s">
        <v>8</v>
      </c>
      <c r="L17" s="40" t="s">
        <v>9</v>
      </c>
      <c r="M17" s="40" t="s">
        <v>10</v>
      </c>
      <c r="N17" s="40" t="s">
        <v>11</v>
      </c>
      <c r="O17" s="40" t="s">
        <v>0</v>
      </c>
      <c r="P17" s="40" t="s">
        <v>1</v>
      </c>
      <c r="Q17" s="40" t="s">
        <v>2</v>
      </c>
      <c r="R17" s="8" t="s">
        <v>13</v>
      </c>
    </row>
    <row r="18" spans="1:18" x14ac:dyDescent="0.3">
      <c r="A18" s="50" t="s">
        <v>28</v>
      </c>
      <c r="C18" s="10">
        <f t="shared" ref="C18:N18" si="2">C6*$G$11</f>
        <v>119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/>
      <c r="P18" s="10"/>
      <c r="Q18" s="10"/>
      <c r="R18" s="10">
        <f t="shared" ref="R18:R23" si="3">SUM(C18:Q18)</f>
        <v>119</v>
      </c>
    </row>
    <row r="19" spans="1:18" x14ac:dyDescent="0.3">
      <c r="A19" s="50" t="s">
        <v>31</v>
      </c>
      <c r="B19" s="19">
        <v>0.02</v>
      </c>
      <c r="C19" s="9">
        <f>C18*-$B$19</f>
        <v>-2.38</v>
      </c>
      <c r="D19" s="9">
        <f t="shared" ref="D19:N19" si="4">D18*-$B$19</f>
        <v>0</v>
      </c>
      <c r="E19" s="9">
        <f t="shared" si="4"/>
        <v>0</v>
      </c>
      <c r="F19" s="9">
        <f t="shared" si="4"/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  <c r="L19" s="9">
        <f t="shared" si="4"/>
        <v>0</v>
      </c>
      <c r="M19" s="9">
        <f t="shared" si="4"/>
        <v>0</v>
      </c>
      <c r="N19" s="9">
        <f t="shared" si="4"/>
        <v>0</v>
      </c>
      <c r="O19" s="10"/>
      <c r="P19" s="10"/>
      <c r="Q19" s="10"/>
      <c r="R19" s="10">
        <f t="shared" si="3"/>
        <v>-2.38</v>
      </c>
    </row>
    <row r="20" spans="1:18" x14ac:dyDescent="0.3">
      <c r="A20" s="50" t="s">
        <v>25</v>
      </c>
      <c r="B20" s="49"/>
      <c r="C20" s="10"/>
      <c r="D20" s="10">
        <f t="shared" ref="D20:O20" si="5">C6*$G$12</f>
        <v>357</v>
      </c>
      <c r="E20" s="10">
        <f t="shared" si="5"/>
        <v>0</v>
      </c>
      <c r="F20" s="10">
        <f t="shared" si="5"/>
        <v>0</v>
      </c>
      <c r="G20" s="10">
        <f t="shared" si="5"/>
        <v>0</v>
      </c>
      <c r="H20" s="10">
        <f t="shared" si="5"/>
        <v>0</v>
      </c>
      <c r="I20" s="10">
        <f t="shared" si="5"/>
        <v>0</v>
      </c>
      <c r="J20" s="10">
        <f t="shared" si="5"/>
        <v>0</v>
      </c>
      <c r="K20" s="10">
        <f t="shared" si="5"/>
        <v>0</v>
      </c>
      <c r="L20" s="10">
        <f t="shared" si="5"/>
        <v>0</v>
      </c>
      <c r="M20" s="10">
        <f t="shared" si="5"/>
        <v>0</v>
      </c>
      <c r="N20" s="10">
        <f t="shared" si="5"/>
        <v>0</v>
      </c>
      <c r="O20" s="10">
        <f t="shared" si="5"/>
        <v>0</v>
      </c>
      <c r="P20" s="10"/>
      <c r="Q20" s="10"/>
      <c r="R20" s="10">
        <f t="shared" si="3"/>
        <v>357</v>
      </c>
    </row>
    <row r="21" spans="1:18" x14ac:dyDescent="0.3">
      <c r="A21" s="50" t="s">
        <v>26</v>
      </c>
      <c r="C21" s="10"/>
      <c r="D21" s="10"/>
      <c r="E21" s="10">
        <f t="shared" ref="E21:P21" si="6">C6*$G$13</f>
        <v>595</v>
      </c>
      <c r="F21" s="10">
        <f t="shared" si="6"/>
        <v>0</v>
      </c>
      <c r="G21" s="10">
        <f t="shared" si="6"/>
        <v>0</v>
      </c>
      <c r="H21" s="10">
        <f t="shared" si="6"/>
        <v>0</v>
      </c>
      <c r="I21" s="10">
        <f t="shared" si="6"/>
        <v>0</v>
      </c>
      <c r="J21" s="10">
        <f t="shared" si="6"/>
        <v>0</v>
      </c>
      <c r="K21" s="10">
        <f t="shared" si="6"/>
        <v>0</v>
      </c>
      <c r="L21" s="10">
        <f t="shared" si="6"/>
        <v>0</v>
      </c>
      <c r="M21" s="10">
        <f t="shared" si="6"/>
        <v>0</v>
      </c>
      <c r="N21" s="10">
        <f t="shared" si="6"/>
        <v>0</v>
      </c>
      <c r="O21" s="10">
        <f t="shared" si="6"/>
        <v>0</v>
      </c>
      <c r="P21" s="10">
        <f t="shared" si="6"/>
        <v>0</v>
      </c>
      <c r="Q21" s="10"/>
      <c r="R21" s="10">
        <f t="shared" si="3"/>
        <v>595</v>
      </c>
    </row>
    <row r="22" spans="1:18" x14ac:dyDescent="0.3">
      <c r="A22" s="50" t="s">
        <v>27</v>
      </c>
      <c r="C22" s="10"/>
      <c r="D22" s="10"/>
      <c r="E22" s="10"/>
      <c r="F22" s="10">
        <f t="shared" ref="F22:Q22" si="7">C6*$G$14</f>
        <v>119</v>
      </c>
      <c r="G22" s="10">
        <f t="shared" si="7"/>
        <v>0</v>
      </c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  <c r="L22" s="10">
        <f t="shared" si="7"/>
        <v>0</v>
      </c>
      <c r="M22" s="10">
        <f t="shared" si="7"/>
        <v>0</v>
      </c>
      <c r="N22" s="10">
        <f t="shared" si="7"/>
        <v>0</v>
      </c>
      <c r="O22" s="10">
        <f t="shared" si="7"/>
        <v>0</v>
      </c>
      <c r="P22" s="10">
        <f t="shared" si="7"/>
        <v>0</v>
      </c>
      <c r="Q22" s="10">
        <f t="shared" si="7"/>
        <v>0</v>
      </c>
      <c r="R22" s="10">
        <f t="shared" si="3"/>
        <v>119</v>
      </c>
    </row>
    <row r="23" spans="1:18" x14ac:dyDescent="0.3">
      <c r="A23" s="50" t="s">
        <v>30</v>
      </c>
      <c r="B23" s="27" t="s">
        <v>110</v>
      </c>
      <c r="C23" s="10">
        <f>SUM(C18:C22)</f>
        <v>116.62</v>
      </c>
      <c r="D23" s="10">
        <f t="shared" ref="D23:Q23" si="8">SUM(D18:D22)</f>
        <v>357</v>
      </c>
      <c r="E23" s="10">
        <f t="shared" si="8"/>
        <v>595</v>
      </c>
      <c r="F23" s="10">
        <f t="shared" si="8"/>
        <v>119</v>
      </c>
      <c r="G23" s="10">
        <f t="shared" si="8"/>
        <v>0</v>
      </c>
      <c r="H23" s="10">
        <f t="shared" si="8"/>
        <v>0</v>
      </c>
      <c r="I23" s="10">
        <f t="shared" si="8"/>
        <v>0</v>
      </c>
      <c r="J23" s="10">
        <f t="shared" si="8"/>
        <v>0</v>
      </c>
      <c r="K23" s="10">
        <f t="shared" si="8"/>
        <v>0</v>
      </c>
      <c r="L23" s="10">
        <f t="shared" si="8"/>
        <v>0</v>
      </c>
      <c r="M23" s="10">
        <f t="shared" si="8"/>
        <v>0</v>
      </c>
      <c r="N23" s="10">
        <f t="shared" si="8"/>
        <v>0</v>
      </c>
      <c r="O23" s="10">
        <f t="shared" si="8"/>
        <v>0</v>
      </c>
      <c r="P23" s="10">
        <f t="shared" si="8"/>
        <v>0</v>
      </c>
      <c r="Q23" s="10">
        <f t="shared" si="8"/>
        <v>0</v>
      </c>
      <c r="R23" s="10">
        <f t="shared" si="3"/>
        <v>1187.6199999999999</v>
      </c>
    </row>
    <row r="26" spans="1:18" ht="15.6" x14ac:dyDescent="0.3">
      <c r="A26" s="51" t="s">
        <v>109</v>
      </c>
      <c r="B26" s="52"/>
      <c r="C26" s="53" t="s">
        <v>0</v>
      </c>
      <c r="D26" s="53" t="s">
        <v>1</v>
      </c>
      <c r="E26" s="53" t="s">
        <v>2</v>
      </c>
      <c r="F26" s="53" t="s">
        <v>3</v>
      </c>
      <c r="G26" s="53" t="s">
        <v>4</v>
      </c>
      <c r="H26" s="53" t="s">
        <v>5</v>
      </c>
      <c r="I26" s="53" t="s">
        <v>6</v>
      </c>
      <c r="J26" s="53" t="s">
        <v>7</v>
      </c>
      <c r="K26" s="53" t="s">
        <v>8</v>
      </c>
      <c r="L26" s="53" t="s">
        <v>9</v>
      </c>
      <c r="M26" s="53" t="s">
        <v>10</v>
      </c>
      <c r="N26" s="53" t="s">
        <v>11</v>
      </c>
      <c r="O26" s="8" t="s">
        <v>13</v>
      </c>
    </row>
    <row r="27" spans="1:18" x14ac:dyDescent="0.3">
      <c r="A27" s="41" t="s">
        <v>37</v>
      </c>
      <c r="C27" s="17">
        <v>200</v>
      </c>
      <c r="D27" s="17"/>
      <c r="E27" s="17"/>
      <c r="F27" s="17"/>
      <c r="G27" s="17"/>
      <c r="H27" s="17"/>
      <c r="I27" s="17"/>
      <c r="J27" s="17"/>
      <c r="K27" s="17">
        <v>100</v>
      </c>
      <c r="L27" s="17"/>
      <c r="M27" s="17"/>
      <c r="N27" s="17"/>
      <c r="O27" s="10">
        <f>SUM(C27:N27)</f>
        <v>300</v>
      </c>
    </row>
    <row r="28" spans="1:18" x14ac:dyDescent="0.3">
      <c r="A28" s="41" t="s">
        <v>38</v>
      </c>
      <c r="B28" s="19">
        <v>0.19</v>
      </c>
      <c r="C28" s="10">
        <f t="shared" ref="C28:N28" si="9">IF(C27&gt;0,$B$5*C27,)</f>
        <v>38</v>
      </c>
      <c r="D28" s="10">
        <f t="shared" si="9"/>
        <v>0</v>
      </c>
      <c r="E28" s="10">
        <f t="shared" si="9"/>
        <v>0</v>
      </c>
      <c r="F28" s="10">
        <f t="shared" si="9"/>
        <v>0</v>
      </c>
      <c r="G28" s="10">
        <f t="shared" si="9"/>
        <v>0</v>
      </c>
      <c r="H28" s="10">
        <f t="shared" si="9"/>
        <v>0</v>
      </c>
      <c r="I28" s="10">
        <f t="shared" si="9"/>
        <v>0</v>
      </c>
      <c r="J28" s="10">
        <f t="shared" si="9"/>
        <v>0</v>
      </c>
      <c r="K28" s="10">
        <f t="shared" si="9"/>
        <v>19</v>
      </c>
      <c r="L28" s="10">
        <f t="shared" si="9"/>
        <v>0</v>
      </c>
      <c r="M28" s="10">
        <f t="shared" si="9"/>
        <v>0</v>
      </c>
      <c r="N28" s="10">
        <f t="shared" si="9"/>
        <v>0</v>
      </c>
      <c r="O28" s="10">
        <f>SUM(C28:N28)</f>
        <v>57</v>
      </c>
    </row>
    <row r="29" spans="1:18" x14ac:dyDescent="0.3">
      <c r="A29" s="41" t="s">
        <v>39</v>
      </c>
      <c r="C29" s="10">
        <f t="shared" ref="C29:N29" si="10">IF(C27&gt;0,SUM(C27:C28),)</f>
        <v>238</v>
      </c>
      <c r="D29" s="10">
        <f t="shared" si="10"/>
        <v>0</v>
      </c>
      <c r="E29" s="10">
        <f t="shared" si="10"/>
        <v>0</v>
      </c>
      <c r="F29" s="10">
        <f t="shared" si="10"/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119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>SUM(C29:N29)</f>
        <v>357</v>
      </c>
    </row>
    <row r="32" spans="1:18" x14ac:dyDescent="0.3">
      <c r="A32" s="34" t="s">
        <v>18</v>
      </c>
    </row>
    <row r="33" spans="1:18" ht="43.2" x14ac:dyDescent="0.3">
      <c r="A33" s="45" t="s">
        <v>19</v>
      </c>
      <c r="C33" s="46" t="s">
        <v>101</v>
      </c>
      <c r="D33" s="46" t="s">
        <v>96</v>
      </c>
      <c r="E33" s="46" t="s">
        <v>97</v>
      </c>
      <c r="F33" s="46" t="s">
        <v>98</v>
      </c>
      <c r="G33" s="46" t="s">
        <v>20</v>
      </c>
    </row>
    <row r="34" spans="1:18" x14ac:dyDescent="0.3">
      <c r="A34" s="47" t="s">
        <v>29</v>
      </c>
      <c r="C34" s="18">
        <v>3</v>
      </c>
      <c r="D34" s="18">
        <v>3</v>
      </c>
      <c r="E34" s="18">
        <f>C34+D34</f>
        <v>6</v>
      </c>
      <c r="F34" s="18">
        <v>0</v>
      </c>
      <c r="G34" s="19">
        <v>0.3</v>
      </c>
      <c r="H34" s="27" t="s">
        <v>40</v>
      </c>
    </row>
    <row r="35" spans="1:18" x14ac:dyDescent="0.3">
      <c r="A35" s="48" t="s">
        <v>15</v>
      </c>
      <c r="C35" s="18">
        <v>30</v>
      </c>
      <c r="D35" s="18">
        <v>3</v>
      </c>
      <c r="E35" s="18">
        <f>C35+D35</f>
        <v>33</v>
      </c>
      <c r="F35" s="18">
        <v>1</v>
      </c>
      <c r="G35" s="19">
        <v>0.4</v>
      </c>
      <c r="H35" s="27" t="s">
        <v>41</v>
      </c>
    </row>
    <row r="36" spans="1:18" x14ac:dyDescent="0.3">
      <c r="A36" s="48" t="s">
        <v>16</v>
      </c>
      <c r="C36" s="18">
        <v>45</v>
      </c>
      <c r="D36" s="18">
        <v>3</v>
      </c>
      <c r="E36" s="18">
        <f>C36+D36</f>
        <v>48</v>
      </c>
      <c r="F36" s="18">
        <v>2</v>
      </c>
      <c r="G36" s="19">
        <v>0.25</v>
      </c>
      <c r="H36" s="27" t="s">
        <v>42</v>
      </c>
    </row>
    <row r="37" spans="1:18" x14ac:dyDescent="0.3">
      <c r="A37" s="48" t="s">
        <v>17</v>
      </c>
      <c r="C37" s="18">
        <v>60</v>
      </c>
      <c r="D37" s="18">
        <v>3</v>
      </c>
      <c r="E37" s="18">
        <f>C37+D37</f>
        <v>63</v>
      </c>
      <c r="F37" s="18">
        <v>3</v>
      </c>
      <c r="G37" s="19">
        <v>0.05</v>
      </c>
      <c r="H37" s="27" t="s">
        <v>43</v>
      </c>
    </row>
    <row r="38" spans="1:18" x14ac:dyDescent="0.3">
      <c r="A38" s="28"/>
      <c r="G38" s="49">
        <f>SUM(G34:G37)</f>
        <v>1</v>
      </c>
    </row>
    <row r="39" spans="1:18" x14ac:dyDescent="0.3">
      <c r="O39" s="52" t="s">
        <v>32</v>
      </c>
      <c r="P39" s="52"/>
      <c r="Q39" s="52"/>
    </row>
    <row r="40" spans="1:18" ht="15.6" x14ac:dyDescent="0.3">
      <c r="A40" s="51" t="s">
        <v>45</v>
      </c>
      <c r="B40" s="52"/>
      <c r="C40" s="53" t="s">
        <v>0</v>
      </c>
      <c r="D40" s="53" t="s">
        <v>1</v>
      </c>
      <c r="E40" s="53" t="s">
        <v>2</v>
      </c>
      <c r="F40" s="53" t="s">
        <v>3</v>
      </c>
      <c r="G40" s="53" t="s">
        <v>4</v>
      </c>
      <c r="H40" s="53" t="s">
        <v>5</v>
      </c>
      <c r="I40" s="53" t="s">
        <v>6</v>
      </c>
      <c r="J40" s="53" t="s">
        <v>7</v>
      </c>
      <c r="K40" s="53" t="s">
        <v>8</v>
      </c>
      <c r="L40" s="53" t="s">
        <v>9</v>
      </c>
      <c r="M40" s="53" t="s">
        <v>10</v>
      </c>
      <c r="N40" s="53" t="s">
        <v>11</v>
      </c>
      <c r="O40" s="53" t="s">
        <v>0</v>
      </c>
      <c r="P40" s="53" t="s">
        <v>1</v>
      </c>
      <c r="Q40" s="53" t="s">
        <v>2</v>
      </c>
      <c r="R40" s="8" t="s">
        <v>13</v>
      </c>
    </row>
    <row r="41" spans="1:18" x14ac:dyDescent="0.3">
      <c r="A41" s="50" t="s">
        <v>28</v>
      </c>
      <c r="C41" s="10">
        <f>C29*$G$34</f>
        <v>71.399999999999991</v>
      </c>
      <c r="D41" s="10">
        <f t="shared" ref="D41:N41" si="11">D29*$G$34</f>
        <v>0</v>
      </c>
      <c r="E41" s="10">
        <f t="shared" si="11"/>
        <v>0</v>
      </c>
      <c r="F41" s="10">
        <f t="shared" si="11"/>
        <v>0</v>
      </c>
      <c r="G41" s="10">
        <f t="shared" si="11"/>
        <v>0</v>
      </c>
      <c r="H41" s="10">
        <f t="shared" si="11"/>
        <v>0</v>
      </c>
      <c r="I41" s="10">
        <f t="shared" si="11"/>
        <v>0</v>
      </c>
      <c r="J41" s="10">
        <f t="shared" si="11"/>
        <v>0</v>
      </c>
      <c r="K41" s="10">
        <f t="shared" si="11"/>
        <v>35.699999999999996</v>
      </c>
      <c r="L41" s="10">
        <f t="shared" si="11"/>
        <v>0</v>
      </c>
      <c r="M41" s="10">
        <f t="shared" si="11"/>
        <v>0</v>
      </c>
      <c r="N41" s="10">
        <f t="shared" si="11"/>
        <v>0</v>
      </c>
      <c r="O41" s="10"/>
      <c r="P41" s="10"/>
      <c r="Q41" s="10"/>
      <c r="R41" s="10">
        <f t="shared" ref="R41:R46" si="12">SUM(C41:Q41)</f>
        <v>107.1</v>
      </c>
    </row>
    <row r="42" spans="1:18" x14ac:dyDescent="0.3">
      <c r="A42" s="50" t="s">
        <v>31</v>
      </c>
      <c r="B42" s="19">
        <v>0.02</v>
      </c>
      <c r="C42" s="9">
        <f>C41*-$B$42</f>
        <v>-1.4279999999999999</v>
      </c>
      <c r="D42" s="9">
        <f t="shared" ref="D42:N42" si="13">D41*-$B$42</f>
        <v>0</v>
      </c>
      <c r="E42" s="9">
        <f t="shared" si="13"/>
        <v>0</v>
      </c>
      <c r="F42" s="9">
        <f t="shared" si="13"/>
        <v>0</v>
      </c>
      <c r="G42" s="9">
        <f t="shared" si="13"/>
        <v>0</v>
      </c>
      <c r="H42" s="9">
        <f t="shared" si="13"/>
        <v>0</v>
      </c>
      <c r="I42" s="9">
        <f t="shared" si="13"/>
        <v>0</v>
      </c>
      <c r="J42" s="9">
        <f t="shared" si="13"/>
        <v>0</v>
      </c>
      <c r="K42" s="9">
        <f t="shared" si="13"/>
        <v>-0.71399999999999997</v>
      </c>
      <c r="L42" s="9">
        <f t="shared" si="13"/>
        <v>0</v>
      </c>
      <c r="M42" s="9">
        <f t="shared" si="13"/>
        <v>0</v>
      </c>
      <c r="N42" s="9">
        <f t="shared" si="13"/>
        <v>0</v>
      </c>
      <c r="O42" s="10"/>
      <c r="P42" s="10"/>
      <c r="Q42" s="10"/>
      <c r="R42" s="10">
        <f t="shared" si="12"/>
        <v>-2.1419999999999999</v>
      </c>
    </row>
    <row r="43" spans="1:18" x14ac:dyDescent="0.3">
      <c r="A43" s="50" t="s">
        <v>25</v>
      </c>
      <c r="B43" s="49"/>
      <c r="C43" s="10"/>
      <c r="D43" s="10">
        <f>C29*$G$35</f>
        <v>95.2</v>
      </c>
      <c r="E43" s="10">
        <f t="shared" ref="E43:O43" si="14">D29*$G$35</f>
        <v>0</v>
      </c>
      <c r="F43" s="10">
        <f t="shared" si="14"/>
        <v>0</v>
      </c>
      <c r="G43" s="10">
        <f t="shared" si="14"/>
        <v>0</v>
      </c>
      <c r="H43" s="10">
        <f t="shared" si="14"/>
        <v>0</v>
      </c>
      <c r="I43" s="10">
        <f t="shared" si="14"/>
        <v>0</v>
      </c>
      <c r="J43" s="10">
        <f t="shared" si="14"/>
        <v>0</v>
      </c>
      <c r="K43" s="10">
        <f t="shared" si="14"/>
        <v>0</v>
      </c>
      <c r="L43" s="10">
        <f t="shared" si="14"/>
        <v>47.6</v>
      </c>
      <c r="M43" s="10">
        <f t="shared" si="14"/>
        <v>0</v>
      </c>
      <c r="N43" s="10">
        <f t="shared" si="14"/>
        <v>0</v>
      </c>
      <c r="O43" s="10">
        <f t="shared" si="14"/>
        <v>0</v>
      </c>
      <c r="P43" s="10"/>
      <c r="Q43" s="10"/>
      <c r="R43" s="10">
        <f t="shared" si="12"/>
        <v>142.80000000000001</v>
      </c>
    </row>
    <row r="44" spans="1:18" x14ac:dyDescent="0.3">
      <c r="A44" s="50" t="s">
        <v>26</v>
      </c>
      <c r="C44" s="10"/>
      <c r="D44" s="10"/>
      <c r="E44" s="10">
        <f>C29*$G$36</f>
        <v>59.5</v>
      </c>
      <c r="F44" s="10">
        <f t="shared" ref="F44:P44" si="15">D29*$G$36</f>
        <v>0</v>
      </c>
      <c r="G44" s="10">
        <f t="shared" si="15"/>
        <v>0</v>
      </c>
      <c r="H44" s="10">
        <f t="shared" si="15"/>
        <v>0</v>
      </c>
      <c r="I44" s="10">
        <f t="shared" si="15"/>
        <v>0</v>
      </c>
      <c r="J44" s="10">
        <f t="shared" si="15"/>
        <v>0</v>
      </c>
      <c r="K44" s="10">
        <f t="shared" si="15"/>
        <v>0</v>
      </c>
      <c r="L44" s="10">
        <f t="shared" si="15"/>
        <v>0</v>
      </c>
      <c r="M44" s="10">
        <f t="shared" si="15"/>
        <v>29.75</v>
      </c>
      <c r="N44" s="10">
        <f t="shared" si="15"/>
        <v>0</v>
      </c>
      <c r="O44" s="10">
        <f t="shared" si="15"/>
        <v>0</v>
      </c>
      <c r="P44" s="10">
        <f t="shared" si="15"/>
        <v>0</v>
      </c>
      <c r="Q44" s="10"/>
      <c r="R44" s="10">
        <f t="shared" si="12"/>
        <v>89.25</v>
      </c>
    </row>
    <row r="45" spans="1:18" x14ac:dyDescent="0.3">
      <c r="A45" s="50" t="s">
        <v>27</v>
      </c>
      <c r="C45" s="10"/>
      <c r="D45" s="10"/>
      <c r="E45" s="10"/>
      <c r="F45" s="10">
        <f>C29*$G$37</f>
        <v>11.9</v>
      </c>
      <c r="G45" s="10">
        <f t="shared" ref="G45:Q45" si="16">D29*$G$37</f>
        <v>0</v>
      </c>
      <c r="H45" s="10">
        <f t="shared" si="16"/>
        <v>0</v>
      </c>
      <c r="I45" s="10">
        <f t="shared" si="16"/>
        <v>0</v>
      </c>
      <c r="J45" s="10">
        <f t="shared" si="16"/>
        <v>0</v>
      </c>
      <c r="K45" s="10">
        <f t="shared" si="16"/>
        <v>0</v>
      </c>
      <c r="L45" s="10">
        <f t="shared" si="16"/>
        <v>0</v>
      </c>
      <c r="M45" s="10">
        <f t="shared" si="16"/>
        <v>0</v>
      </c>
      <c r="N45" s="10">
        <f t="shared" si="16"/>
        <v>5.95</v>
      </c>
      <c r="O45" s="10">
        <f t="shared" si="16"/>
        <v>0</v>
      </c>
      <c r="P45" s="10">
        <f t="shared" si="16"/>
        <v>0</v>
      </c>
      <c r="Q45" s="10">
        <f t="shared" si="16"/>
        <v>0</v>
      </c>
      <c r="R45" s="10">
        <f t="shared" si="12"/>
        <v>17.850000000000001</v>
      </c>
    </row>
    <row r="46" spans="1:18" x14ac:dyDescent="0.3">
      <c r="A46" s="50" t="s">
        <v>44</v>
      </c>
      <c r="B46" s="27" t="s">
        <v>111</v>
      </c>
      <c r="C46" s="10">
        <f t="shared" ref="C46:Q46" si="17">SUM(C41:C45)</f>
        <v>69.971999999999994</v>
      </c>
      <c r="D46" s="10">
        <f t="shared" si="17"/>
        <v>95.2</v>
      </c>
      <c r="E46" s="10">
        <f t="shared" si="17"/>
        <v>59.5</v>
      </c>
      <c r="F46" s="10">
        <f t="shared" si="17"/>
        <v>11.9</v>
      </c>
      <c r="G46" s="10">
        <f t="shared" si="17"/>
        <v>0</v>
      </c>
      <c r="H46" s="10">
        <f t="shared" si="17"/>
        <v>0</v>
      </c>
      <c r="I46" s="10">
        <f t="shared" si="17"/>
        <v>0</v>
      </c>
      <c r="J46" s="10">
        <f t="shared" si="17"/>
        <v>0</v>
      </c>
      <c r="K46" s="10">
        <f t="shared" si="17"/>
        <v>34.985999999999997</v>
      </c>
      <c r="L46" s="10">
        <f t="shared" si="17"/>
        <v>47.6</v>
      </c>
      <c r="M46" s="10">
        <f t="shared" si="17"/>
        <v>29.75</v>
      </c>
      <c r="N46" s="10">
        <f t="shared" si="17"/>
        <v>5.95</v>
      </c>
      <c r="O46" s="10">
        <f t="shared" si="17"/>
        <v>0</v>
      </c>
      <c r="P46" s="10">
        <f t="shared" si="17"/>
        <v>0</v>
      </c>
      <c r="Q46" s="10">
        <f t="shared" si="17"/>
        <v>0</v>
      </c>
      <c r="R46" s="10">
        <f t="shared" si="12"/>
        <v>354.858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19685039370078741" right="0.19685039370078741" top="0.59055118110236227" bottom="0.19685039370078741" header="0.31496062992125984" footer="0.31496062992125984"/>
  <pageSetup paperSize="11" scale="44" orientation="landscape" horizontalDpi="4294967293" verticalDpi="0" r:id="rId1"/>
  <headerFooter>
    <oddHeader>&amp;L&amp;A&amp;C&amp;F</oddHeader>
    <oddFooter>&amp;L&amp;10© Cornelia Niklas 2013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O64"/>
  <sheetViews>
    <sheetView zoomScale="85" zoomScaleNormal="85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B57" sqref="B57"/>
    </sheetView>
  </sheetViews>
  <sheetFormatPr baseColWidth="10" defaultColWidth="11.44140625" defaultRowHeight="14.4" outlineLevelRow="1" x14ac:dyDescent="0.3"/>
  <cols>
    <col min="1" max="1" width="2.33203125" style="27" customWidth="1"/>
    <col min="2" max="2" width="43.44140625" style="27" customWidth="1"/>
    <col min="3" max="3" width="13.6640625" style="27" bestFit="1" customWidth="1"/>
    <col min="4" max="14" width="11.44140625" style="27"/>
    <col min="15" max="15" width="14.44140625" style="27" customWidth="1"/>
    <col min="16" max="16384" width="11.44140625" style="27"/>
  </cols>
  <sheetData>
    <row r="1" spans="2:15" ht="18" x14ac:dyDescent="0.35">
      <c r="B1" s="26" t="s">
        <v>14</v>
      </c>
      <c r="C1" s="56">
        <f>'Umsatz Plandaten'!B1</f>
        <v>2013</v>
      </c>
      <c r="D1" s="28"/>
      <c r="O1" s="28"/>
    </row>
    <row r="2" spans="2:15" ht="3.6" customHeight="1" x14ac:dyDescent="0.3">
      <c r="B2" s="29"/>
      <c r="O2" s="28"/>
    </row>
    <row r="3" spans="2:15" ht="28.95" customHeight="1" x14ac:dyDescent="0.3">
      <c r="B3" s="20" t="s">
        <v>35</v>
      </c>
      <c r="C3" s="21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99</v>
      </c>
    </row>
    <row r="4" spans="2:15" x14ac:dyDescent="0.3">
      <c r="B4" s="2" t="s">
        <v>68</v>
      </c>
      <c r="C4" s="6">
        <f>SUM(C5:C6)</f>
        <v>0</v>
      </c>
      <c r="D4" s="6">
        <f>C4+C7+C21</f>
        <v>-105.35199999999998</v>
      </c>
      <c r="E4" s="6">
        <f t="shared" ref="E4:N4" si="0">D4+D7+D21</f>
        <v>156.44800000000004</v>
      </c>
      <c r="F4" s="6">
        <f t="shared" si="0"/>
        <v>691.94800000000009</v>
      </c>
      <c r="G4" s="6">
        <f t="shared" si="0"/>
        <v>799.04800000000012</v>
      </c>
      <c r="H4" s="6">
        <f t="shared" si="0"/>
        <v>799.04800000000012</v>
      </c>
      <c r="I4" s="6">
        <f t="shared" si="0"/>
        <v>799.04800000000012</v>
      </c>
      <c r="J4" s="6">
        <f t="shared" si="0"/>
        <v>799.04800000000012</v>
      </c>
      <c r="K4" s="6">
        <f t="shared" si="0"/>
        <v>799.04800000000012</v>
      </c>
      <c r="L4" s="6">
        <f t="shared" si="0"/>
        <v>783.06200000000013</v>
      </c>
      <c r="M4" s="6">
        <f t="shared" si="0"/>
        <v>735.4620000000001</v>
      </c>
      <c r="N4" s="6">
        <f t="shared" si="0"/>
        <v>705.7120000000001</v>
      </c>
      <c r="O4" s="6">
        <f>SUM(O5:O6)</f>
        <v>0</v>
      </c>
    </row>
    <row r="5" spans="2:15" outlineLevel="1" x14ac:dyDescent="0.3">
      <c r="B5" s="30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1">
        <f>N5</f>
        <v>0</v>
      </c>
    </row>
    <row r="6" spans="2:15" outlineLevel="1" x14ac:dyDescent="0.3">
      <c r="B6" s="30" t="s">
        <v>47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1">
        <f>N6</f>
        <v>0</v>
      </c>
    </row>
    <row r="7" spans="2:15" x14ac:dyDescent="0.3">
      <c r="B7" s="2" t="s">
        <v>69</v>
      </c>
      <c r="C7" s="6">
        <f>SUM(C8,C12,C14,C17)</f>
        <v>116.62</v>
      </c>
      <c r="D7" s="6">
        <f t="shared" ref="D7:N7" si="1">SUM(D8,D12,D14,D17)</f>
        <v>357</v>
      </c>
      <c r="E7" s="6">
        <f t="shared" si="1"/>
        <v>595</v>
      </c>
      <c r="F7" s="6">
        <f t="shared" si="1"/>
        <v>119</v>
      </c>
      <c r="G7" s="6">
        <f t="shared" si="1"/>
        <v>0</v>
      </c>
      <c r="H7" s="6">
        <f t="shared" si="1"/>
        <v>0</v>
      </c>
      <c r="I7" s="6">
        <f t="shared" si="1"/>
        <v>0</v>
      </c>
      <c r="J7" s="6">
        <f t="shared" si="1"/>
        <v>0</v>
      </c>
      <c r="K7" s="6">
        <f t="shared" si="1"/>
        <v>0</v>
      </c>
      <c r="L7" s="6">
        <f t="shared" si="1"/>
        <v>0</v>
      </c>
      <c r="M7" s="6">
        <f t="shared" si="1"/>
        <v>0</v>
      </c>
      <c r="N7" s="6">
        <f t="shared" si="1"/>
        <v>0</v>
      </c>
      <c r="O7" s="6">
        <f>SUM(O8,O12,O14,O17)</f>
        <v>1187.6199999999999</v>
      </c>
    </row>
    <row r="8" spans="2:15" x14ac:dyDescent="0.3">
      <c r="B8" s="3" t="s">
        <v>95</v>
      </c>
      <c r="C8" s="7">
        <f>SUM(C9:C11)</f>
        <v>116.62</v>
      </c>
      <c r="D8" s="7">
        <f t="shared" ref="D8:N8" si="2">SUM(D9:D11)</f>
        <v>357</v>
      </c>
      <c r="E8" s="7">
        <f t="shared" si="2"/>
        <v>595</v>
      </c>
      <c r="F8" s="7">
        <f t="shared" si="2"/>
        <v>119</v>
      </c>
      <c r="G8" s="7">
        <f t="shared" si="2"/>
        <v>0</v>
      </c>
      <c r="H8" s="7">
        <f t="shared" si="2"/>
        <v>0</v>
      </c>
      <c r="I8" s="7">
        <f t="shared" si="2"/>
        <v>0</v>
      </c>
      <c r="J8" s="7">
        <f t="shared" si="2"/>
        <v>0</v>
      </c>
      <c r="K8" s="7">
        <f t="shared" si="2"/>
        <v>0</v>
      </c>
      <c r="L8" s="7">
        <f t="shared" si="2"/>
        <v>0</v>
      </c>
      <c r="M8" s="7">
        <f t="shared" si="2"/>
        <v>0</v>
      </c>
      <c r="N8" s="7">
        <f t="shared" si="2"/>
        <v>0</v>
      </c>
      <c r="O8" s="7">
        <f>SUM(O9:O11)</f>
        <v>1187.6199999999999</v>
      </c>
    </row>
    <row r="9" spans="2:15" outlineLevel="1" x14ac:dyDescent="0.3">
      <c r="B9" s="32" t="s">
        <v>64</v>
      </c>
      <c r="C9" s="35">
        <f>'Umsatz Plandaten'!C23</f>
        <v>116.62</v>
      </c>
      <c r="D9" s="35">
        <f>'Umsatz Plandaten'!D23</f>
        <v>357</v>
      </c>
      <c r="E9" s="35">
        <f>'Umsatz Plandaten'!E23</f>
        <v>595</v>
      </c>
      <c r="F9" s="35">
        <f>'Umsatz Plandaten'!F23</f>
        <v>119</v>
      </c>
      <c r="G9" s="35">
        <f>'Umsatz Plandaten'!G23</f>
        <v>0</v>
      </c>
      <c r="H9" s="35">
        <f>'Umsatz Plandaten'!H23</f>
        <v>0</v>
      </c>
      <c r="I9" s="35">
        <f>'Umsatz Plandaten'!I23</f>
        <v>0</v>
      </c>
      <c r="J9" s="35">
        <f>'Umsatz Plandaten'!J23</f>
        <v>0</v>
      </c>
      <c r="K9" s="35">
        <f>'Umsatz Plandaten'!K23</f>
        <v>0</v>
      </c>
      <c r="L9" s="35">
        <f>'Umsatz Plandaten'!L23</f>
        <v>0</v>
      </c>
      <c r="M9" s="35">
        <f>'Umsatz Plandaten'!M23</f>
        <v>0</v>
      </c>
      <c r="N9" s="35">
        <f>'Umsatz Plandaten'!N23</f>
        <v>0</v>
      </c>
      <c r="O9" s="7">
        <f>SUM(C9:N9)</f>
        <v>1187.6199999999999</v>
      </c>
    </row>
    <row r="10" spans="2:15" outlineLevel="1" x14ac:dyDescent="0.3">
      <c r="B10" s="30" t="s">
        <v>62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7">
        <f t="shared" ref="O10:O19" si="3">SUM(C10:N10)</f>
        <v>0</v>
      </c>
    </row>
    <row r="11" spans="2:15" outlineLevel="1" x14ac:dyDescent="0.3">
      <c r="B11" s="30" t="s">
        <v>63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7">
        <f t="shared" si="3"/>
        <v>0</v>
      </c>
    </row>
    <row r="12" spans="2:15" ht="19.95" customHeight="1" x14ac:dyDescent="0.3">
      <c r="B12" s="3" t="s">
        <v>65</v>
      </c>
      <c r="C12" s="7">
        <f>C13</f>
        <v>0</v>
      </c>
      <c r="D12" s="7">
        <f t="shared" ref="D12:O12" si="4">D13</f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0</v>
      </c>
      <c r="I12" s="7">
        <f t="shared" si="4"/>
        <v>0</v>
      </c>
      <c r="J12" s="7">
        <f t="shared" si="4"/>
        <v>0</v>
      </c>
      <c r="K12" s="7">
        <f t="shared" si="4"/>
        <v>0</v>
      </c>
      <c r="L12" s="7">
        <f t="shared" si="4"/>
        <v>0</v>
      </c>
      <c r="M12" s="7">
        <f t="shared" si="4"/>
        <v>0</v>
      </c>
      <c r="N12" s="7">
        <f t="shared" si="4"/>
        <v>0</v>
      </c>
      <c r="O12" s="7">
        <f t="shared" si="4"/>
        <v>0</v>
      </c>
    </row>
    <row r="13" spans="2:15" outlineLevel="1" x14ac:dyDescent="0.3">
      <c r="B13" s="30" t="s">
        <v>77</v>
      </c>
      <c r="C13" s="31"/>
      <c r="D13" s="31"/>
      <c r="E13" s="31"/>
      <c r="F13" s="31"/>
      <c r="G13" s="31"/>
      <c r="H13" s="31"/>
      <c r="I13" s="31"/>
      <c r="J13" s="31"/>
      <c r="K13" s="31"/>
      <c r="L13" s="31">
        <v>0</v>
      </c>
      <c r="M13" s="31">
        <v>0</v>
      </c>
      <c r="N13" s="31">
        <v>0</v>
      </c>
      <c r="O13" s="7">
        <f t="shared" si="3"/>
        <v>0</v>
      </c>
    </row>
    <row r="14" spans="2:15" ht="19.95" customHeight="1" x14ac:dyDescent="0.3">
      <c r="B14" s="3" t="s">
        <v>70</v>
      </c>
      <c r="C14" s="7">
        <f>SUM(C15:C16)</f>
        <v>0</v>
      </c>
      <c r="D14" s="7">
        <f t="shared" ref="D14:N14" si="5">SUM(D15:D16)</f>
        <v>0</v>
      </c>
      <c r="E14" s="7">
        <f t="shared" si="5"/>
        <v>0</v>
      </c>
      <c r="F14" s="7">
        <f t="shared" si="5"/>
        <v>0</v>
      </c>
      <c r="G14" s="7">
        <f t="shared" si="5"/>
        <v>0</v>
      </c>
      <c r="H14" s="7">
        <f t="shared" si="5"/>
        <v>0</v>
      </c>
      <c r="I14" s="7">
        <f t="shared" si="5"/>
        <v>0</v>
      </c>
      <c r="J14" s="7">
        <f t="shared" si="5"/>
        <v>0</v>
      </c>
      <c r="K14" s="7">
        <f t="shared" si="5"/>
        <v>0</v>
      </c>
      <c r="L14" s="7">
        <f t="shared" si="5"/>
        <v>0</v>
      </c>
      <c r="M14" s="7">
        <f t="shared" si="5"/>
        <v>0</v>
      </c>
      <c r="N14" s="7">
        <f t="shared" si="5"/>
        <v>0</v>
      </c>
      <c r="O14" s="7">
        <f>SUM(O15:O16)</f>
        <v>0</v>
      </c>
    </row>
    <row r="15" spans="2:15" outlineLevel="1" x14ac:dyDescent="0.3">
      <c r="B15" s="30" t="s">
        <v>71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v>0</v>
      </c>
      <c r="O15" s="7">
        <f t="shared" si="3"/>
        <v>0</v>
      </c>
    </row>
    <row r="16" spans="2:15" outlineLevel="1" x14ac:dyDescent="0.3">
      <c r="B16" s="30" t="s">
        <v>66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v>0</v>
      </c>
      <c r="O16" s="7">
        <f t="shared" si="3"/>
        <v>0</v>
      </c>
    </row>
    <row r="17" spans="2:15" ht="19.95" customHeight="1" x14ac:dyDescent="0.3">
      <c r="B17" s="3" t="s">
        <v>48</v>
      </c>
      <c r="C17" s="7">
        <f>SUM(C18:C19)</f>
        <v>0</v>
      </c>
      <c r="D17" s="7">
        <f t="shared" ref="D17:O17" si="6">SUM(D18:D19)</f>
        <v>0</v>
      </c>
      <c r="E17" s="7">
        <f t="shared" si="6"/>
        <v>0</v>
      </c>
      <c r="F17" s="7">
        <f t="shared" si="6"/>
        <v>0</v>
      </c>
      <c r="G17" s="7">
        <f t="shared" si="6"/>
        <v>0</v>
      </c>
      <c r="H17" s="7">
        <f t="shared" si="6"/>
        <v>0</v>
      </c>
      <c r="I17" s="7">
        <f t="shared" si="6"/>
        <v>0</v>
      </c>
      <c r="J17" s="7">
        <f t="shared" si="6"/>
        <v>0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</row>
    <row r="18" spans="2:15" outlineLevel="1" x14ac:dyDescent="0.3">
      <c r="B18" s="30" t="s">
        <v>78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v>0</v>
      </c>
      <c r="O18" s="7">
        <f t="shared" si="3"/>
        <v>0</v>
      </c>
    </row>
    <row r="19" spans="2:15" outlineLevel="1" x14ac:dyDescent="0.3">
      <c r="B19" s="30" t="s">
        <v>79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>
        <v>0</v>
      </c>
      <c r="O19" s="7">
        <f t="shared" si="3"/>
        <v>0</v>
      </c>
    </row>
    <row r="20" spans="2:15" x14ac:dyDescent="0.3">
      <c r="B20" s="22" t="s">
        <v>82</v>
      </c>
      <c r="C20" s="23">
        <f t="shared" ref="C20:N20" si="7">C4+C7</f>
        <v>116.62</v>
      </c>
      <c r="D20" s="23">
        <f t="shared" si="7"/>
        <v>251.64800000000002</v>
      </c>
      <c r="E20" s="23">
        <f t="shared" si="7"/>
        <v>751.44800000000009</v>
      </c>
      <c r="F20" s="23">
        <f t="shared" si="7"/>
        <v>810.94800000000009</v>
      </c>
      <c r="G20" s="23">
        <f t="shared" si="7"/>
        <v>799.04800000000012</v>
      </c>
      <c r="H20" s="23">
        <f t="shared" si="7"/>
        <v>799.04800000000012</v>
      </c>
      <c r="I20" s="23">
        <f t="shared" si="7"/>
        <v>799.04800000000012</v>
      </c>
      <c r="J20" s="23">
        <f t="shared" si="7"/>
        <v>799.04800000000012</v>
      </c>
      <c r="K20" s="23">
        <f t="shared" si="7"/>
        <v>799.04800000000012</v>
      </c>
      <c r="L20" s="23">
        <f t="shared" si="7"/>
        <v>783.06200000000013</v>
      </c>
      <c r="M20" s="23">
        <f t="shared" si="7"/>
        <v>735.4620000000001</v>
      </c>
      <c r="N20" s="23">
        <f t="shared" si="7"/>
        <v>705.7120000000001</v>
      </c>
      <c r="O20" s="23">
        <f>O4+O7</f>
        <v>1187.6199999999999</v>
      </c>
    </row>
    <row r="21" spans="2:15" x14ac:dyDescent="0.3">
      <c r="B21" s="2" t="s">
        <v>67</v>
      </c>
      <c r="C21" s="6">
        <f>SUM(C22,C28,C42,C47,C51)</f>
        <v>-221.97199999999998</v>
      </c>
      <c r="D21" s="6">
        <f t="shared" ref="D21:O21" si="8">SUM(D22,D28,D42,D47,D51)</f>
        <v>-95.2</v>
      </c>
      <c r="E21" s="6">
        <f t="shared" si="8"/>
        <v>-59.5</v>
      </c>
      <c r="F21" s="6">
        <f t="shared" si="8"/>
        <v>-11.9</v>
      </c>
      <c r="G21" s="6">
        <f t="shared" si="8"/>
        <v>0</v>
      </c>
      <c r="H21" s="6">
        <f t="shared" si="8"/>
        <v>0</v>
      </c>
      <c r="I21" s="6">
        <f t="shared" si="8"/>
        <v>0</v>
      </c>
      <c r="J21" s="6">
        <f t="shared" si="8"/>
        <v>0</v>
      </c>
      <c r="K21" s="6">
        <f t="shared" si="8"/>
        <v>-15.985999999999997</v>
      </c>
      <c r="L21" s="6">
        <f t="shared" si="8"/>
        <v>-47.6</v>
      </c>
      <c r="M21" s="6">
        <f t="shared" si="8"/>
        <v>-29.75</v>
      </c>
      <c r="N21" s="6">
        <f t="shared" si="8"/>
        <v>-5.95</v>
      </c>
      <c r="O21" s="6">
        <f t="shared" si="8"/>
        <v>-487.858</v>
      </c>
    </row>
    <row r="22" spans="2:15" x14ac:dyDescent="0.3">
      <c r="B22" s="3" t="s">
        <v>72</v>
      </c>
      <c r="C22" s="7">
        <f>SUM(C23:C27)</f>
        <v>0</v>
      </c>
      <c r="D22" s="7">
        <f t="shared" ref="D22:N22" si="9">SUM(D23:D27)</f>
        <v>0</v>
      </c>
      <c r="E22" s="7">
        <f t="shared" si="9"/>
        <v>0</v>
      </c>
      <c r="F22" s="7">
        <f t="shared" si="9"/>
        <v>0</v>
      </c>
      <c r="G22" s="7">
        <f t="shared" si="9"/>
        <v>0</v>
      </c>
      <c r="H22" s="7">
        <f t="shared" si="9"/>
        <v>0</v>
      </c>
      <c r="I22" s="7">
        <f t="shared" si="9"/>
        <v>0</v>
      </c>
      <c r="J22" s="7">
        <f t="shared" si="9"/>
        <v>0</v>
      </c>
      <c r="K22" s="7">
        <f t="shared" si="9"/>
        <v>0</v>
      </c>
      <c r="L22" s="7">
        <f t="shared" si="9"/>
        <v>0</v>
      </c>
      <c r="M22" s="7">
        <f t="shared" si="9"/>
        <v>0</v>
      </c>
      <c r="N22" s="7">
        <f t="shared" si="9"/>
        <v>0</v>
      </c>
      <c r="O22" s="7">
        <f>SUM(O23:O27)</f>
        <v>0</v>
      </c>
    </row>
    <row r="23" spans="2:15" ht="14.4" customHeight="1" outlineLevel="1" x14ac:dyDescent="0.3">
      <c r="B23" s="30" t="s">
        <v>49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7">
        <f t="shared" ref="O23:O53" si="10">SUM(C23:N23)</f>
        <v>0</v>
      </c>
    </row>
    <row r="24" spans="2:15" outlineLevel="1" x14ac:dyDescent="0.3">
      <c r="B24" s="30" t="s">
        <v>88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7">
        <f t="shared" si="10"/>
        <v>0</v>
      </c>
    </row>
    <row r="25" spans="2:15" outlineLevel="1" x14ac:dyDescent="0.3">
      <c r="B25" s="30" t="s">
        <v>50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7">
        <f t="shared" si="10"/>
        <v>0</v>
      </c>
    </row>
    <row r="26" spans="2:15" outlineLevel="1" x14ac:dyDescent="0.3">
      <c r="B26" s="30" t="s">
        <v>51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7">
        <f t="shared" si="10"/>
        <v>0</v>
      </c>
    </row>
    <row r="27" spans="2:15" outlineLevel="1" x14ac:dyDescent="0.3">
      <c r="B27" s="30" t="s">
        <v>52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7">
        <f t="shared" si="10"/>
        <v>0</v>
      </c>
    </row>
    <row r="28" spans="2:15" ht="28.95" customHeight="1" x14ac:dyDescent="0.3">
      <c r="B28" s="3" t="s">
        <v>73</v>
      </c>
      <c r="C28" s="7">
        <f>SUM(C29:C41)</f>
        <v>-69.971999999999994</v>
      </c>
      <c r="D28" s="7">
        <f t="shared" ref="D28:N28" si="11">SUM(D29:D41)</f>
        <v>-95.2</v>
      </c>
      <c r="E28" s="7">
        <f t="shared" si="11"/>
        <v>-59.5</v>
      </c>
      <c r="F28" s="7">
        <f t="shared" si="11"/>
        <v>-11.9</v>
      </c>
      <c r="G28" s="7">
        <f t="shared" si="11"/>
        <v>0</v>
      </c>
      <c r="H28" s="7">
        <f t="shared" si="11"/>
        <v>0</v>
      </c>
      <c r="I28" s="7">
        <f t="shared" si="11"/>
        <v>0</v>
      </c>
      <c r="J28" s="7">
        <f t="shared" si="11"/>
        <v>0</v>
      </c>
      <c r="K28" s="7">
        <f t="shared" si="11"/>
        <v>-34.985999999999997</v>
      </c>
      <c r="L28" s="7">
        <f t="shared" si="11"/>
        <v>-47.6</v>
      </c>
      <c r="M28" s="7">
        <f t="shared" si="11"/>
        <v>-29.75</v>
      </c>
      <c r="N28" s="7">
        <f t="shared" si="11"/>
        <v>-5.95</v>
      </c>
      <c r="O28" s="7">
        <f>SUM(O29:O41)</f>
        <v>-354.858</v>
      </c>
    </row>
    <row r="29" spans="2:15" outlineLevel="1" x14ac:dyDescent="0.3">
      <c r="B29" s="32" t="s">
        <v>87</v>
      </c>
      <c r="C29" s="36">
        <f>-'Umsatz Plandaten'!C46</f>
        <v>-69.971999999999994</v>
      </c>
      <c r="D29" s="36">
        <f>-'Umsatz Plandaten'!D46</f>
        <v>-95.2</v>
      </c>
      <c r="E29" s="36">
        <f>-'Umsatz Plandaten'!E46</f>
        <v>-59.5</v>
      </c>
      <c r="F29" s="36">
        <f>-'Umsatz Plandaten'!F46</f>
        <v>-11.9</v>
      </c>
      <c r="G29" s="36">
        <f>-'Umsatz Plandaten'!G46</f>
        <v>0</v>
      </c>
      <c r="H29" s="36">
        <f>-'Umsatz Plandaten'!H46</f>
        <v>0</v>
      </c>
      <c r="I29" s="36">
        <f>-'Umsatz Plandaten'!I46</f>
        <v>0</v>
      </c>
      <c r="J29" s="36">
        <f>-'Umsatz Plandaten'!J46</f>
        <v>0</v>
      </c>
      <c r="K29" s="36">
        <f>-'Umsatz Plandaten'!K46</f>
        <v>-34.985999999999997</v>
      </c>
      <c r="L29" s="36">
        <f>-'Umsatz Plandaten'!L46</f>
        <v>-47.6</v>
      </c>
      <c r="M29" s="36">
        <f>-'Umsatz Plandaten'!M46</f>
        <v>-29.75</v>
      </c>
      <c r="N29" s="36">
        <f>-'Umsatz Plandaten'!N46</f>
        <v>-5.95</v>
      </c>
      <c r="O29" s="7">
        <f t="shared" si="10"/>
        <v>-354.858</v>
      </c>
    </row>
    <row r="30" spans="2:15" outlineLevel="1" x14ac:dyDescent="0.3">
      <c r="B30" s="30" t="s">
        <v>53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7">
        <f t="shared" si="10"/>
        <v>0</v>
      </c>
    </row>
    <row r="31" spans="2:15" outlineLevel="1" x14ac:dyDescent="0.3">
      <c r="B31" s="30" t="s">
        <v>89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7">
        <f t="shared" si="10"/>
        <v>0</v>
      </c>
    </row>
    <row r="32" spans="2:15" outlineLevel="1" x14ac:dyDescent="0.3">
      <c r="B32" s="30" t="s">
        <v>54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7">
        <f t="shared" si="10"/>
        <v>0</v>
      </c>
    </row>
    <row r="33" spans="2:15" outlineLevel="1" x14ac:dyDescent="0.3">
      <c r="B33" s="30" t="s">
        <v>55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7">
        <f t="shared" si="10"/>
        <v>0</v>
      </c>
    </row>
    <row r="34" spans="2:15" outlineLevel="1" x14ac:dyDescent="0.3">
      <c r="B34" s="30" t="s">
        <v>56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7">
        <f t="shared" si="10"/>
        <v>0</v>
      </c>
    </row>
    <row r="35" spans="2:15" outlineLevel="1" x14ac:dyDescent="0.3">
      <c r="B35" s="30" t="s">
        <v>57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7">
        <f t="shared" si="10"/>
        <v>0</v>
      </c>
    </row>
    <row r="36" spans="2:15" outlineLevel="1" x14ac:dyDescent="0.3">
      <c r="B36" s="30" t="s">
        <v>100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7">
        <f t="shared" si="10"/>
        <v>0</v>
      </c>
    </row>
    <row r="37" spans="2:15" outlineLevel="1" x14ac:dyDescent="0.3">
      <c r="B37" s="30" t="s">
        <v>58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7">
        <f t="shared" si="10"/>
        <v>0</v>
      </c>
    </row>
    <row r="38" spans="2:15" outlineLevel="1" x14ac:dyDescent="0.3">
      <c r="B38" s="30" t="s">
        <v>59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7">
        <f t="shared" si="10"/>
        <v>0</v>
      </c>
    </row>
    <row r="39" spans="2:15" outlineLevel="1" x14ac:dyDescent="0.3">
      <c r="B39" s="30" t="s">
        <v>90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7">
        <f t="shared" si="10"/>
        <v>0</v>
      </c>
    </row>
    <row r="40" spans="2:15" outlineLevel="1" x14ac:dyDescent="0.3">
      <c r="B40" s="30" t="s">
        <v>91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7">
        <f t="shared" si="10"/>
        <v>0</v>
      </c>
    </row>
    <row r="41" spans="2:15" ht="15" customHeight="1" outlineLevel="1" x14ac:dyDescent="0.3">
      <c r="B41" s="30" t="s">
        <v>92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7">
        <f t="shared" si="10"/>
        <v>0</v>
      </c>
    </row>
    <row r="42" spans="2:15" ht="19.95" customHeight="1" x14ac:dyDescent="0.3">
      <c r="B42" s="3" t="s">
        <v>74</v>
      </c>
      <c r="C42" s="7">
        <f>SUM(C43:C46)</f>
        <v>0</v>
      </c>
      <c r="D42" s="7">
        <f t="shared" ref="D42:N42" si="12">SUM(D43:D46)</f>
        <v>0</v>
      </c>
      <c r="E42" s="7">
        <f t="shared" si="12"/>
        <v>0</v>
      </c>
      <c r="F42" s="7">
        <f t="shared" si="12"/>
        <v>0</v>
      </c>
      <c r="G42" s="7">
        <f t="shared" si="12"/>
        <v>0</v>
      </c>
      <c r="H42" s="7">
        <f t="shared" si="12"/>
        <v>0</v>
      </c>
      <c r="I42" s="7">
        <f t="shared" si="12"/>
        <v>0</v>
      </c>
      <c r="J42" s="7">
        <f t="shared" si="12"/>
        <v>0</v>
      </c>
      <c r="K42" s="7">
        <f t="shared" si="12"/>
        <v>0</v>
      </c>
      <c r="L42" s="7">
        <f t="shared" si="12"/>
        <v>0</v>
      </c>
      <c r="M42" s="7">
        <f t="shared" si="12"/>
        <v>0</v>
      </c>
      <c r="N42" s="7">
        <f t="shared" si="12"/>
        <v>0</v>
      </c>
      <c r="O42" s="7">
        <f>SUM(O43:O46)</f>
        <v>0</v>
      </c>
    </row>
    <row r="43" spans="2:15" outlineLevel="1" x14ac:dyDescent="0.3">
      <c r="B43" s="30" t="s">
        <v>80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7">
        <f t="shared" si="10"/>
        <v>0</v>
      </c>
    </row>
    <row r="44" spans="2:15" outlineLevel="1" x14ac:dyDescent="0.3">
      <c r="B44" s="30" t="s">
        <v>81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7">
        <f t="shared" si="10"/>
        <v>0</v>
      </c>
    </row>
    <row r="45" spans="2:15" outlineLevel="1" x14ac:dyDescent="0.3">
      <c r="B45" s="30" t="s">
        <v>75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7">
        <f t="shared" si="10"/>
        <v>0</v>
      </c>
    </row>
    <row r="46" spans="2:15" outlineLevel="1" x14ac:dyDescent="0.3">
      <c r="B46" s="30" t="s">
        <v>60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7">
        <f t="shared" si="10"/>
        <v>0</v>
      </c>
    </row>
    <row r="47" spans="2:15" ht="19.95" customHeight="1" x14ac:dyDescent="0.3">
      <c r="B47" s="3" t="s">
        <v>76</v>
      </c>
      <c r="C47" s="7">
        <f>SUM(C48:C50)</f>
        <v>0</v>
      </c>
      <c r="D47" s="7">
        <f t="shared" ref="D47:N47" si="13">SUM(D48:D50)</f>
        <v>0</v>
      </c>
      <c r="E47" s="7">
        <f t="shared" si="13"/>
        <v>0</v>
      </c>
      <c r="F47" s="7">
        <f t="shared" si="13"/>
        <v>0</v>
      </c>
      <c r="G47" s="7">
        <f t="shared" si="13"/>
        <v>0</v>
      </c>
      <c r="H47" s="7">
        <f t="shared" si="13"/>
        <v>0</v>
      </c>
      <c r="I47" s="7">
        <f t="shared" si="13"/>
        <v>0</v>
      </c>
      <c r="J47" s="7">
        <f t="shared" si="13"/>
        <v>0</v>
      </c>
      <c r="K47" s="7">
        <f t="shared" si="13"/>
        <v>0</v>
      </c>
      <c r="L47" s="7">
        <f t="shared" si="13"/>
        <v>0</v>
      </c>
      <c r="M47" s="7">
        <f t="shared" si="13"/>
        <v>0</v>
      </c>
      <c r="N47" s="7">
        <f t="shared" si="13"/>
        <v>0</v>
      </c>
      <c r="O47" s="7">
        <f>SUM(O48:O50)</f>
        <v>0</v>
      </c>
    </row>
    <row r="48" spans="2:15" ht="15" customHeight="1" outlineLevel="1" x14ac:dyDescent="0.3">
      <c r="B48" s="30" t="s">
        <v>61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7">
        <f t="shared" si="10"/>
        <v>0</v>
      </c>
    </row>
    <row r="49" spans="2:15" ht="15" customHeight="1" outlineLevel="1" x14ac:dyDescent="0.3">
      <c r="B49" s="30" t="s">
        <v>93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7">
        <f t="shared" si="10"/>
        <v>0</v>
      </c>
    </row>
    <row r="50" spans="2:15" outlineLevel="1" x14ac:dyDescent="0.3">
      <c r="B50" s="30" t="s">
        <v>94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7">
        <f t="shared" si="10"/>
        <v>0</v>
      </c>
    </row>
    <row r="51" spans="2:15" ht="19.95" customHeight="1" x14ac:dyDescent="0.3">
      <c r="B51" s="5" t="s">
        <v>83</v>
      </c>
      <c r="C51" s="7">
        <f>SUM(C52:C53)</f>
        <v>-152</v>
      </c>
      <c r="D51" s="7">
        <f t="shared" ref="D51:N51" si="14">SUM(D52:D53)</f>
        <v>0</v>
      </c>
      <c r="E51" s="7">
        <f t="shared" si="14"/>
        <v>0</v>
      </c>
      <c r="F51" s="7">
        <f t="shared" si="14"/>
        <v>0</v>
      </c>
      <c r="G51" s="7">
        <f t="shared" si="14"/>
        <v>0</v>
      </c>
      <c r="H51" s="7">
        <f t="shared" si="14"/>
        <v>0</v>
      </c>
      <c r="I51" s="7">
        <f t="shared" si="14"/>
        <v>0</v>
      </c>
      <c r="J51" s="7">
        <f t="shared" si="14"/>
        <v>0</v>
      </c>
      <c r="K51" s="7">
        <f t="shared" si="14"/>
        <v>19</v>
      </c>
      <c r="L51" s="7">
        <f t="shared" si="14"/>
        <v>0</v>
      </c>
      <c r="M51" s="7">
        <f t="shared" si="14"/>
        <v>0</v>
      </c>
      <c r="N51" s="7">
        <f t="shared" si="14"/>
        <v>0</v>
      </c>
      <c r="O51" s="7">
        <f>SUM(O52:O53)</f>
        <v>-133</v>
      </c>
    </row>
    <row r="52" spans="2:15" outlineLevel="1" x14ac:dyDescent="0.3">
      <c r="B52" s="30" t="s">
        <v>86</v>
      </c>
      <c r="C52" s="31">
        <f>-'Umsatz Plandaten'!C5+'Umsatz Plandaten'!C28</f>
        <v>-152</v>
      </c>
      <c r="D52" s="31">
        <f>-'Umsatz Plandaten'!D5+'Umsatz Plandaten'!D28</f>
        <v>0</v>
      </c>
      <c r="E52" s="31">
        <f>-'Umsatz Plandaten'!E5+'Umsatz Plandaten'!E28</f>
        <v>0</v>
      </c>
      <c r="F52" s="31">
        <f>-'Umsatz Plandaten'!F5+'Umsatz Plandaten'!F28</f>
        <v>0</v>
      </c>
      <c r="G52" s="31">
        <f>-'Umsatz Plandaten'!G5+'Umsatz Plandaten'!G28</f>
        <v>0</v>
      </c>
      <c r="H52" s="31">
        <f>-'Umsatz Plandaten'!H5+'Umsatz Plandaten'!H28</f>
        <v>0</v>
      </c>
      <c r="I52" s="31">
        <f>-'Umsatz Plandaten'!I5+'Umsatz Plandaten'!I28</f>
        <v>0</v>
      </c>
      <c r="J52" s="31">
        <f>-'Umsatz Plandaten'!J5+'Umsatz Plandaten'!J28</f>
        <v>0</v>
      </c>
      <c r="K52" s="31">
        <f>-'Umsatz Plandaten'!K5+'Umsatz Plandaten'!K28</f>
        <v>19</v>
      </c>
      <c r="L52" s="31">
        <f>-'Umsatz Plandaten'!L5+'Umsatz Plandaten'!L28</f>
        <v>0</v>
      </c>
      <c r="M52" s="31">
        <f>-'Umsatz Plandaten'!M5+'Umsatz Plandaten'!M28</f>
        <v>0</v>
      </c>
      <c r="N52" s="31">
        <f>-'Umsatz Plandaten'!N5+'Umsatz Plandaten'!N28</f>
        <v>0</v>
      </c>
      <c r="O52" s="7">
        <f t="shared" si="10"/>
        <v>-133</v>
      </c>
    </row>
    <row r="53" spans="2:15" outlineLevel="1" x14ac:dyDescent="0.3">
      <c r="B53" s="33" t="s">
        <v>84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7">
        <f t="shared" si="10"/>
        <v>0</v>
      </c>
    </row>
    <row r="54" spans="2:15" ht="28.2" customHeight="1" x14ac:dyDescent="0.3">
      <c r="B54" s="22" t="s">
        <v>85</v>
      </c>
      <c r="C54" s="23">
        <f>C7+C21</f>
        <v>-105.35199999999998</v>
      </c>
      <c r="D54" s="23">
        <f t="shared" ref="D54:N54" si="15">D7+D21</f>
        <v>261.8</v>
      </c>
      <c r="E54" s="23">
        <f t="shared" si="15"/>
        <v>535.5</v>
      </c>
      <c r="F54" s="23">
        <f t="shared" si="15"/>
        <v>107.1</v>
      </c>
      <c r="G54" s="23">
        <f t="shared" si="15"/>
        <v>0</v>
      </c>
      <c r="H54" s="23">
        <f t="shared" si="15"/>
        <v>0</v>
      </c>
      <c r="I54" s="23">
        <f t="shared" si="15"/>
        <v>0</v>
      </c>
      <c r="J54" s="23">
        <f t="shared" si="15"/>
        <v>0</v>
      </c>
      <c r="K54" s="23">
        <f t="shared" si="15"/>
        <v>-15.985999999999997</v>
      </c>
      <c r="L54" s="23">
        <f t="shared" si="15"/>
        <v>-47.6</v>
      </c>
      <c r="M54" s="23">
        <f t="shared" si="15"/>
        <v>-29.75</v>
      </c>
      <c r="N54" s="23">
        <f t="shared" si="15"/>
        <v>-5.95</v>
      </c>
      <c r="O54" s="23">
        <f>O7-O21</f>
        <v>1675.4779999999998</v>
      </c>
    </row>
    <row r="55" spans="2:15" x14ac:dyDescent="0.3">
      <c r="B55" s="3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2:15" ht="15.6" x14ac:dyDescent="0.3">
      <c r="B56" s="20" t="s">
        <v>136</v>
      </c>
      <c r="C56" s="24">
        <f>C54+C4</f>
        <v>-105.35199999999998</v>
      </c>
      <c r="D56" s="25">
        <f>C56+D54</f>
        <v>156.44800000000004</v>
      </c>
      <c r="E56" s="25">
        <f t="shared" ref="E56:M56" si="16">D56+E54</f>
        <v>691.94800000000009</v>
      </c>
      <c r="F56" s="25">
        <f t="shared" si="16"/>
        <v>799.04800000000012</v>
      </c>
      <c r="G56" s="25">
        <f t="shared" si="16"/>
        <v>799.04800000000012</v>
      </c>
      <c r="H56" s="25">
        <f t="shared" si="16"/>
        <v>799.04800000000012</v>
      </c>
      <c r="I56" s="25">
        <f t="shared" si="16"/>
        <v>799.04800000000012</v>
      </c>
      <c r="J56" s="25">
        <f t="shared" si="16"/>
        <v>799.04800000000012</v>
      </c>
      <c r="K56" s="25">
        <f t="shared" si="16"/>
        <v>783.06200000000013</v>
      </c>
      <c r="L56" s="25">
        <f t="shared" si="16"/>
        <v>735.4620000000001</v>
      </c>
      <c r="M56" s="25">
        <f t="shared" si="16"/>
        <v>705.7120000000001</v>
      </c>
      <c r="N56" s="25">
        <f>M56+N54</f>
        <v>699.76200000000006</v>
      </c>
      <c r="O56" s="37"/>
    </row>
    <row r="57" spans="2:15" x14ac:dyDescent="0.3">
      <c r="B57" s="34"/>
    </row>
    <row r="58" spans="2:15" x14ac:dyDescent="0.3">
      <c r="B58" s="34"/>
    </row>
    <row r="59" spans="2:15" x14ac:dyDescent="0.3">
      <c r="B59" s="34"/>
    </row>
    <row r="60" spans="2:15" x14ac:dyDescent="0.3">
      <c r="B60" s="34"/>
    </row>
    <row r="61" spans="2:15" x14ac:dyDescent="0.3">
      <c r="B61" s="34"/>
    </row>
    <row r="62" spans="2:15" x14ac:dyDescent="0.3">
      <c r="B62" s="34"/>
    </row>
    <row r="63" spans="2:15" x14ac:dyDescent="0.3">
      <c r="B63" s="34"/>
    </row>
    <row r="64" spans="2:15" x14ac:dyDescent="0.3">
      <c r="B64" s="34"/>
    </row>
  </sheetData>
  <sheetProtection sheet="1" objects="1" scenarios="1" formatCells="0" formatColumns="0" formatRows="0" insertColumns="0" insertRows="0" insertHyperlinks="0" deleteColumns="0" deleteRows="0" sort="0" autoFilter="0" pivotTables="0"/>
  <conditionalFormatting sqref="C54:O54">
    <cfRule type="cellIs" dxfId="2" priority="3" operator="lessThan">
      <formula>0</formula>
    </cfRule>
  </conditionalFormatting>
  <conditionalFormatting sqref="C56:N56">
    <cfRule type="cellIs" dxfId="1" priority="2" operator="lessThan">
      <formula>0</formula>
    </cfRule>
  </conditionalFormatting>
  <conditionalFormatting sqref="C20:O20">
    <cfRule type="cellIs" dxfId="0" priority="1" operator="lessThan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59" orientation="landscape" horizontalDpi="4294967293" verticalDpi="0" r:id="rId1"/>
  <headerFooter>
    <oddHeader>&amp;L&amp;A&amp;C&amp;F</oddHeader>
    <oddFooter>&amp;L&amp;10© Cornelia Niklas 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4" sqref="C34"/>
    </sheetView>
  </sheetViews>
  <sheetFormatPr baseColWidth="10" defaultRowHeight="14.4" x14ac:dyDescent="0.3"/>
  <cols>
    <col min="1" max="1" width="2.44140625" customWidth="1"/>
    <col min="2" max="2" width="41.88671875" customWidth="1"/>
    <col min="3" max="5" width="28.5546875" customWidth="1"/>
    <col min="6" max="6" width="49.109375" customWidth="1"/>
  </cols>
  <sheetData>
    <row r="1" spans="2:6" ht="18" x14ac:dyDescent="0.35">
      <c r="B1" s="13" t="s">
        <v>102</v>
      </c>
      <c r="C1" s="13"/>
      <c r="D1" s="13"/>
      <c r="E1" s="13"/>
      <c r="F1" s="13"/>
    </row>
    <row r="3" spans="2:6" ht="24" customHeight="1" x14ac:dyDescent="0.3">
      <c r="B3" s="4" t="s">
        <v>103</v>
      </c>
      <c r="C3" s="4" t="s">
        <v>104</v>
      </c>
      <c r="D3" s="4" t="s">
        <v>105</v>
      </c>
      <c r="E3" s="4" t="s">
        <v>106</v>
      </c>
      <c r="F3" s="4" t="s">
        <v>107</v>
      </c>
    </row>
    <row r="4" spans="2:6" x14ac:dyDescent="0.3">
      <c r="B4" s="2" t="s">
        <v>95</v>
      </c>
      <c r="C4" s="2"/>
      <c r="D4" s="2"/>
      <c r="E4" s="2"/>
      <c r="F4" s="2"/>
    </row>
    <row r="5" spans="2:6" x14ac:dyDescent="0.3">
      <c r="B5" s="3"/>
      <c r="C5" s="3"/>
      <c r="D5" s="3"/>
      <c r="E5" s="3"/>
      <c r="F5" s="3"/>
    </row>
    <row r="6" spans="2:6" x14ac:dyDescent="0.3">
      <c r="B6" s="12" t="s">
        <v>62</v>
      </c>
      <c r="C6" s="12"/>
      <c r="D6" s="12"/>
      <c r="E6" s="12"/>
      <c r="F6" s="12"/>
    </row>
    <row r="7" spans="2:6" x14ac:dyDescent="0.3">
      <c r="B7" s="12" t="s">
        <v>63</v>
      </c>
      <c r="C7" s="12"/>
      <c r="D7" s="12"/>
      <c r="E7" s="12"/>
      <c r="F7" s="12"/>
    </row>
    <row r="8" spans="2:6" x14ac:dyDescent="0.3">
      <c r="B8" s="3" t="s">
        <v>65</v>
      </c>
      <c r="C8" s="3"/>
      <c r="D8" s="3"/>
      <c r="E8" s="3"/>
      <c r="F8" s="3"/>
    </row>
    <row r="9" spans="2:6" x14ac:dyDescent="0.3">
      <c r="B9" s="12" t="s">
        <v>77</v>
      </c>
      <c r="C9" s="12"/>
      <c r="D9" s="12"/>
      <c r="E9" s="12"/>
      <c r="F9" s="12"/>
    </row>
    <row r="10" spans="2:6" x14ac:dyDescent="0.3">
      <c r="B10" s="3" t="s">
        <v>70</v>
      </c>
      <c r="C10" s="3"/>
      <c r="D10" s="3"/>
      <c r="E10" s="3"/>
      <c r="F10" s="3"/>
    </row>
    <row r="11" spans="2:6" x14ac:dyDescent="0.3">
      <c r="B11" s="12" t="s">
        <v>71</v>
      </c>
      <c r="C11" s="12"/>
      <c r="D11" s="12"/>
      <c r="E11" s="12"/>
      <c r="F11" s="12"/>
    </row>
    <row r="12" spans="2:6" x14ac:dyDescent="0.3">
      <c r="B12" s="12" t="s">
        <v>66</v>
      </c>
      <c r="C12" s="12"/>
      <c r="D12" s="12"/>
      <c r="E12" s="12"/>
      <c r="F12" s="12"/>
    </row>
    <row r="13" spans="2:6" x14ac:dyDescent="0.3">
      <c r="B13" s="3" t="s">
        <v>48</v>
      </c>
      <c r="C13" s="3"/>
      <c r="D13" s="3"/>
      <c r="E13" s="3"/>
      <c r="F13" s="3"/>
    </row>
    <row r="14" spans="2:6" x14ac:dyDescent="0.3">
      <c r="B14" s="12" t="s">
        <v>78</v>
      </c>
      <c r="C14" s="12"/>
      <c r="D14" s="12"/>
      <c r="E14" s="12"/>
      <c r="F14" s="12"/>
    </row>
    <row r="15" spans="2:6" x14ac:dyDescent="0.3">
      <c r="B15" s="12" t="s">
        <v>79</v>
      </c>
      <c r="C15" s="12"/>
      <c r="D15" s="12"/>
      <c r="E15" s="12"/>
      <c r="F15" s="12"/>
    </row>
    <row r="16" spans="2:6" x14ac:dyDescent="0.3">
      <c r="B16" s="2" t="s">
        <v>67</v>
      </c>
      <c r="C16" s="2"/>
      <c r="D16" s="2"/>
      <c r="E16" s="2"/>
      <c r="F16" s="2"/>
    </row>
    <row r="17" spans="2:6" x14ac:dyDescent="0.3">
      <c r="B17" s="3" t="s">
        <v>72</v>
      </c>
      <c r="C17" s="3"/>
      <c r="D17" s="3"/>
      <c r="E17" s="3"/>
      <c r="F17" s="3"/>
    </row>
    <row r="18" spans="2:6" ht="15" customHeight="1" x14ac:dyDescent="0.3">
      <c r="B18" s="12" t="s">
        <v>49</v>
      </c>
      <c r="C18" s="12"/>
      <c r="D18" s="12"/>
      <c r="E18" s="12"/>
      <c r="F18" s="12"/>
    </row>
    <row r="19" spans="2:6" x14ac:dyDescent="0.3">
      <c r="B19" s="12" t="s">
        <v>88</v>
      </c>
      <c r="C19" s="12"/>
      <c r="D19" s="12"/>
      <c r="E19" s="12"/>
      <c r="F19" s="12"/>
    </row>
    <row r="20" spans="2:6" x14ac:dyDescent="0.3">
      <c r="B20" s="12" t="s">
        <v>50</v>
      </c>
      <c r="C20" s="12"/>
      <c r="D20" s="12"/>
      <c r="E20" s="12"/>
      <c r="F20" s="12"/>
    </row>
    <row r="21" spans="2:6" x14ac:dyDescent="0.3">
      <c r="B21" s="12" t="s">
        <v>51</v>
      </c>
      <c r="C21" s="12"/>
      <c r="D21" s="12"/>
      <c r="E21" s="12"/>
      <c r="F21" s="12"/>
    </row>
    <row r="22" spans="2:6" x14ac:dyDescent="0.3">
      <c r="B22" s="12" t="s">
        <v>52</v>
      </c>
      <c r="C22" s="12"/>
      <c r="D22" s="12"/>
      <c r="E22" s="12"/>
      <c r="F22" s="12"/>
    </row>
    <row r="23" spans="2:6" ht="28.8" x14ac:dyDescent="0.3">
      <c r="B23" s="3" t="s">
        <v>73</v>
      </c>
      <c r="C23" s="3"/>
      <c r="D23" s="3"/>
      <c r="E23" s="3"/>
      <c r="F23" s="3"/>
    </row>
    <row r="24" spans="2:6" x14ac:dyDescent="0.3">
      <c r="B24" s="12" t="s">
        <v>87</v>
      </c>
      <c r="C24" s="12"/>
      <c r="D24" s="12"/>
      <c r="E24" s="12"/>
      <c r="F24" s="12"/>
    </row>
    <row r="25" spans="2:6" x14ac:dyDescent="0.3">
      <c r="B25" s="12" t="s">
        <v>53</v>
      </c>
      <c r="C25" s="12"/>
      <c r="D25" s="12"/>
      <c r="E25" s="12"/>
      <c r="F25" s="12"/>
    </row>
    <row r="26" spans="2:6" x14ac:dyDescent="0.3">
      <c r="B26" s="12" t="s">
        <v>89</v>
      </c>
      <c r="C26" s="12"/>
      <c r="D26" s="12"/>
      <c r="E26" s="12"/>
      <c r="F26" s="12"/>
    </row>
    <row r="27" spans="2:6" x14ac:dyDescent="0.3">
      <c r="B27" s="12" t="s">
        <v>54</v>
      </c>
      <c r="C27" s="12"/>
      <c r="D27" s="12"/>
      <c r="E27" s="12"/>
      <c r="F27" s="12"/>
    </row>
    <row r="28" spans="2:6" x14ac:dyDescent="0.3">
      <c r="B28" s="12" t="s">
        <v>55</v>
      </c>
      <c r="C28" s="12"/>
      <c r="D28" s="12"/>
      <c r="E28" s="12"/>
      <c r="F28" s="12"/>
    </row>
    <row r="29" spans="2:6" x14ac:dyDescent="0.3">
      <c r="B29" s="12" t="s">
        <v>56</v>
      </c>
      <c r="C29" s="12"/>
      <c r="D29" s="12"/>
      <c r="E29" s="12"/>
      <c r="F29" s="12"/>
    </row>
    <row r="30" spans="2:6" x14ac:dyDescent="0.3">
      <c r="B30" s="12" t="s">
        <v>57</v>
      </c>
      <c r="C30" s="12"/>
      <c r="D30" s="12"/>
      <c r="E30" s="12"/>
      <c r="F30" s="12"/>
    </row>
    <row r="31" spans="2:6" x14ac:dyDescent="0.3">
      <c r="B31" s="12" t="s">
        <v>100</v>
      </c>
      <c r="C31" s="12"/>
      <c r="D31" s="12"/>
      <c r="E31" s="12"/>
      <c r="F31" s="12"/>
    </row>
    <row r="32" spans="2:6" x14ac:dyDescent="0.3">
      <c r="B32" s="12" t="s">
        <v>58</v>
      </c>
      <c r="C32" s="12"/>
      <c r="D32" s="12"/>
      <c r="E32" s="12"/>
      <c r="F32" s="12"/>
    </row>
    <row r="33" spans="1:6" x14ac:dyDescent="0.3">
      <c r="B33" s="12" t="s">
        <v>59</v>
      </c>
      <c r="C33" s="12"/>
      <c r="D33" s="12"/>
      <c r="E33" s="12"/>
      <c r="F33" s="12"/>
    </row>
    <row r="34" spans="1:6" x14ac:dyDescent="0.3">
      <c r="B34" s="12" t="s">
        <v>90</v>
      </c>
      <c r="C34" s="12"/>
      <c r="D34" s="12"/>
      <c r="E34" s="12"/>
      <c r="F34" s="12"/>
    </row>
    <row r="35" spans="1:6" x14ac:dyDescent="0.3">
      <c r="B35" s="12" t="s">
        <v>91</v>
      </c>
      <c r="C35" s="12"/>
      <c r="D35" s="12"/>
      <c r="E35" s="12"/>
      <c r="F35" s="12"/>
    </row>
    <row r="36" spans="1:6" ht="15" customHeight="1" x14ac:dyDescent="0.3">
      <c r="B36" s="12" t="s">
        <v>92</v>
      </c>
      <c r="C36" s="12"/>
      <c r="D36" s="12"/>
      <c r="E36" s="12"/>
      <c r="F36" s="12"/>
    </row>
    <row r="37" spans="1:6" x14ac:dyDescent="0.3">
      <c r="B37" s="3" t="s">
        <v>74</v>
      </c>
      <c r="C37" s="3"/>
      <c r="D37" s="3"/>
      <c r="E37" s="3"/>
      <c r="F37" s="3"/>
    </row>
    <row r="38" spans="1:6" x14ac:dyDescent="0.3">
      <c r="A38" s="15"/>
      <c r="B38" s="12" t="s">
        <v>80</v>
      </c>
      <c r="C38" s="12"/>
      <c r="D38" s="12"/>
      <c r="E38" s="12"/>
      <c r="F38" s="12"/>
    </row>
    <row r="39" spans="1:6" x14ac:dyDescent="0.3">
      <c r="A39" s="15"/>
      <c r="B39" s="12" t="s">
        <v>81</v>
      </c>
      <c r="C39" s="12"/>
      <c r="D39" s="12"/>
      <c r="E39" s="12"/>
      <c r="F39" s="12"/>
    </row>
    <row r="40" spans="1:6" x14ac:dyDescent="0.3">
      <c r="A40" s="15"/>
      <c r="B40" s="12" t="s">
        <v>75</v>
      </c>
      <c r="C40" s="12"/>
      <c r="D40" s="12"/>
      <c r="E40" s="12"/>
      <c r="F40" s="12"/>
    </row>
    <row r="41" spans="1:6" x14ac:dyDescent="0.3">
      <c r="A41" s="15"/>
      <c r="B41" s="12" t="s">
        <v>60</v>
      </c>
      <c r="C41" s="12"/>
      <c r="D41" s="12"/>
      <c r="E41" s="12"/>
      <c r="F41" s="12"/>
    </row>
    <row r="42" spans="1:6" x14ac:dyDescent="0.3">
      <c r="B42" s="3" t="s">
        <v>76</v>
      </c>
      <c r="C42" s="3"/>
      <c r="D42" s="3"/>
      <c r="E42" s="3"/>
      <c r="F42" s="3"/>
    </row>
    <row r="43" spans="1:6" x14ac:dyDescent="0.3">
      <c r="A43" s="15"/>
      <c r="B43" s="12" t="s">
        <v>61</v>
      </c>
      <c r="C43" s="12"/>
      <c r="D43" s="12"/>
      <c r="E43" s="12"/>
      <c r="F43" s="12"/>
    </row>
    <row r="44" spans="1:6" ht="15" customHeight="1" x14ac:dyDescent="0.3">
      <c r="A44" s="15"/>
      <c r="B44" s="12" t="s">
        <v>93</v>
      </c>
      <c r="C44" s="12"/>
      <c r="D44" s="12"/>
      <c r="E44" s="12"/>
      <c r="F44" s="12"/>
    </row>
    <row r="45" spans="1:6" x14ac:dyDescent="0.3">
      <c r="A45" s="15"/>
      <c r="B45" s="12" t="s">
        <v>94</v>
      </c>
      <c r="C45" s="12"/>
      <c r="D45" s="12"/>
      <c r="E45" s="12"/>
      <c r="F45" s="12"/>
    </row>
    <row r="46" spans="1:6" x14ac:dyDescent="0.3">
      <c r="B46" s="5" t="s">
        <v>83</v>
      </c>
      <c r="C46" s="5"/>
      <c r="D46" s="5"/>
      <c r="E46" s="5"/>
      <c r="F46" s="5"/>
    </row>
    <row r="47" spans="1:6" x14ac:dyDescent="0.3">
      <c r="A47" s="15"/>
      <c r="B47" s="12" t="s">
        <v>86</v>
      </c>
      <c r="C47" s="12"/>
      <c r="D47" s="12"/>
      <c r="E47" s="12"/>
      <c r="F47" s="12"/>
    </row>
    <row r="48" spans="1:6" x14ac:dyDescent="0.3">
      <c r="A48" s="15"/>
      <c r="B48" s="16" t="s">
        <v>84</v>
      </c>
      <c r="C48" s="16"/>
      <c r="D48" s="16"/>
      <c r="E48" s="16"/>
      <c r="F48" s="16"/>
    </row>
    <row r="49" spans="2:6" x14ac:dyDescent="0.3">
      <c r="B49" s="1"/>
      <c r="C49" s="1"/>
      <c r="D49" s="1"/>
      <c r="E49" s="1"/>
      <c r="F49" s="1"/>
    </row>
    <row r="50" spans="2:6" x14ac:dyDescent="0.3">
      <c r="B50" s="1"/>
      <c r="C50" s="1"/>
      <c r="D50" s="1"/>
      <c r="E50" s="1"/>
      <c r="F50" s="1"/>
    </row>
    <row r="51" spans="2:6" x14ac:dyDescent="0.3">
      <c r="B51" s="1"/>
      <c r="C51" s="1"/>
      <c r="D51" s="1"/>
      <c r="E51" s="1"/>
      <c r="F51" s="1"/>
    </row>
    <row r="52" spans="2:6" x14ac:dyDescent="0.3">
      <c r="B52" s="1"/>
      <c r="C52" s="1"/>
      <c r="D52" s="1"/>
      <c r="E52" s="1"/>
      <c r="F52" s="1"/>
    </row>
    <row r="53" spans="2:6" x14ac:dyDescent="0.3">
      <c r="B53" s="1"/>
      <c r="C53" s="1"/>
      <c r="D53" s="1"/>
      <c r="E53" s="1"/>
      <c r="F53" s="1"/>
    </row>
    <row r="54" spans="2:6" x14ac:dyDescent="0.3">
      <c r="B54" s="1"/>
      <c r="C54" s="1"/>
      <c r="D54" s="1"/>
      <c r="E54" s="1"/>
      <c r="F54" s="1"/>
    </row>
    <row r="55" spans="2:6" x14ac:dyDescent="0.3">
      <c r="B55" s="1"/>
      <c r="C55" s="1"/>
      <c r="D55" s="1"/>
      <c r="E55" s="1"/>
      <c r="F55" s="1"/>
    </row>
    <row r="56" spans="2:6" x14ac:dyDescent="0.3">
      <c r="B56" s="1"/>
      <c r="C56" s="1"/>
      <c r="D56" s="1"/>
      <c r="E56" s="1"/>
      <c r="F56" s="1"/>
    </row>
  </sheetData>
  <pageMargins left="0.70866141732283472" right="0.70866141732283472" top="0.78740157480314965" bottom="0.78740157480314965" header="0.31496062992125984" footer="0.31496062992125984"/>
  <pageSetup paperSize="9" scale="61" fitToWidth="0" orientation="landscape" horizontalDpi="4294967293" verticalDpi="0" r:id="rId1"/>
  <headerFooter>
    <oddHeader>&amp;L&amp;A&amp;C&amp;F</oddHeader>
    <oddFooter>&amp;L&amp;10© Cornelia Niklas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Anleitung</vt:lpstr>
      <vt:lpstr>Umsatz Plandaten</vt:lpstr>
      <vt:lpstr>Liquiditätsplan</vt:lpstr>
      <vt:lpstr>Tabelle weitere Planung</vt:lpstr>
      <vt:lpstr>'Tabelle weitere Planung'!Drucktitel</vt:lpstr>
      <vt:lpstr>Anleitung!OLE_LINK1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Mustervorlage Liquiditätsplanung</dc:title>
  <dc:creator>Tanja Croonen - GermanFashion</dc:creator>
  <cp:lastModifiedBy>Tanja Croonen - GermanFashion</cp:lastModifiedBy>
  <cp:lastPrinted>2013-03-21T16:07:16Z</cp:lastPrinted>
  <dcterms:created xsi:type="dcterms:W3CDTF">2009-10-18T15:10:24Z</dcterms:created>
  <dcterms:modified xsi:type="dcterms:W3CDTF">2018-03-02T08:32:16Z</dcterms:modified>
</cp:coreProperties>
</file>